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03 - Instalação AR Cond. Base Sul Catarinense\00 - Arquivos Iniciais Cotação\"/>
    </mc:Choice>
  </mc:AlternateContent>
  <xr:revisionPtr revIDLastSave="0" documentId="13_ncr:1_{C20311E2-956A-40BC-B222-5FC8733D766E}" xr6:coauthVersionLast="47" xr6:coauthVersionMax="47" xr10:uidLastSave="{00000000-0000-0000-0000-000000000000}"/>
  <bookViews>
    <workbookView xWindow="20370" yWindow="-120" windowWidth="29040" windowHeight="15840" xr2:uid="{51C41FF5-1BD8-4C7F-B0CE-DF7555BDADF9}"/>
  </bookViews>
  <sheets>
    <sheet name="Cotação" sheetId="1" r:id="rId1"/>
  </sheets>
  <definedNames>
    <definedName name="_xlnm.Print_Area" localSheetId="0">Cotação!$A$1:$K$32</definedName>
    <definedName name="OLE_LINK1" localSheetId="0">Cotação!$D$8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A12" i="1"/>
  <c r="H12" i="1"/>
  <c r="A14" i="1"/>
  <c r="A30" i="1"/>
  <c r="C73" i="1"/>
  <c r="A74" i="1" s="1"/>
  <c r="B73" i="1" s="1"/>
  <c r="K73" i="1"/>
  <c r="A73" i="1" s="1"/>
  <c r="B74" i="1"/>
  <c r="B75" i="1"/>
  <c r="B76" i="1"/>
  <c r="B77" i="1"/>
  <c r="B78" i="1"/>
  <c r="B80" i="1"/>
  <c r="B81" i="1"/>
  <c r="A75" i="1" l="1"/>
</calcChain>
</file>

<file path=xl/sharedStrings.xml><?xml version="1.0" encoding="utf-8"?>
<sst xmlns="http://schemas.openxmlformats.org/spreadsheetml/2006/main" count="56" uniqueCount="55">
  <si>
    <t>\01 - E-MAIL´S</t>
  </si>
  <si>
    <t>\00 -COTAÇÃO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</si>
  <si>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</si>
  <si>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Telefone: (48) 3229-1200</t>
  </si>
  <si>
    <t>Thiago Alves</t>
  </si>
  <si>
    <t>Analista do Processo - Encaminhar a Cotação com os Preços para o e-mail abaixo:</t>
  </si>
  <si>
    <t>E-mail Contato:</t>
  </si>
  <si>
    <t>Nome Contato:</t>
  </si>
  <si>
    <t>Nome Adm. Responsável:</t>
  </si>
  <si>
    <t>C/C:</t>
  </si>
  <si>
    <t>Agência:</t>
  </si>
  <si>
    <t>Nº Banco:</t>
  </si>
  <si>
    <t>Banco:</t>
  </si>
  <si>
    <t>FAX:</t>
  </si>
  <si>
    <t>Tel.:</t>
  </si>
  <si>
    <t>E-mail da Empresa:</t>
  </si>
  <si>
    <t>CEP:</t>
  </si>
  <si>
    <t>Estado:</t>
  </si>
  <si>
    <t>Cidade:</t>
  </si>
  <si>
    <t>Bairro:</t>
  </si>
  <si>
    <t>Endereço:</t>
  </si>
  <si>
    <t>I. Estadual:</t>
  </si>
  <si>
    <t>CNPJ:</t>
  </si>
  <si>
    <t>Razão Social: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</si>
  <si>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</si>
  <si>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</si>
  <si>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t xml:space="preserve"> </t>
  </si>
  <si>
    <t>Rua Henrique Lage, 215, salas 401, 402 e Térreo, Centro – Criciúma/SC - CEP.: 88801-010. Telefone: (48) 3437-9462</t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</si>
  <si>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</si>
  <si>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Endereço de Entrega e/ou Execução:</t>
  </si>
  <si>
    <t>Conforme Memorial Descritivo</t>
  </si>
  <si>
    <t>Prazo de Vigência Contratual:</t>
  </si>
  <si>
    <t>De acordo com o cronograma</t>
  </si>
  <si>
    <t>Única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</si>
  <si>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</si>
  <si>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Menor preço por item</t>
  </si>
  <si>
    <t>Tipo de julgamento:</t>
  </si>
  <si>
    <t>Condições Comerciais</t>
  </si>
  <si>
    <t>Instalação de Ar Condicionado</t>
  </si>
  <si>
    <t>Serviço</t>
  </si>
  <si>
    <t>Total</t>
  </si>
  <si>
    <t>Unitário</t>
  </si>
  <si>
    <t>Preço (R$)</t>
  </si>
  <si>
    <t>Especificação</t>
  </si>
  <si>
    <t>Descrição do Objeto</t>
  </si>
  <si>
    <t>Unid.</t>
  </si>
  <si>
    <t>Qtdade</t>
  </si>
  <si>
    <t>Item</t>
  </si>
  <si>
    <t>Serviços: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</si>
  <si>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</si>
  <si>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003/25</t>
  </si>
  <si>
    <t>Data limite para apresentação da Cotação de Preços:</t>
  </si>
  <si>
    <t xml:space="preserve">Data  de início de recebimento das propostas: </t>
  </si>
  <si>
    <t xml:space="preserve">Cotação nº: 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</si>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</sst>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4" fillId="0" borderId="0" xfId="0" applyFont="1"/>
    <xf numFmtId="0" fontId="5" fillId="0" borderId="0" xfId="0" applyFont="1" applyAlignment="1">
      <alignment vertical="center"/>
    </xf>
    <xf numFmtId="0" fontId="4" fillId="2" borderId="0" xfId="0" applyFont="1" applyFill="1" applyProtection="1">
      <protection locked="0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8" xfId="0" applyFont="1" applyBorder="1"/>
    <xf numFmtId="0" fontId="6" fillId="0" borderId="0" xfId="0" applyFont="1" applyProtection="1">
      <protection locked="0"/>
    </xf>
    <xf numFmtId="0" fontId="6" fillId="0" borderId="8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9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0" fillId="3" borderId="12" xfId="0" applyFill="1" applyBorder="1"/>
    <xf numFmtId="0" fontId="0" fillId="3" borderId="13" xfId="0" applyFill="1" applyBorder="1"/>
    <xf numFmtId="0" fontId="2" fillId="3" borderId="13" xfId="0" applyFont="1" applyFill="1" applyBorder="1"/>
    <xf numFmtId="0" fontId="2" fillId="3" borderId="13" xfId="0" applyFont="1" applyFill="1" applyBorder="1" applyAlignment="1">
      <alignment horizontal="center"/>
    </xf>
    <xf numFmtId="0" fontId="0" fillId="3" borderId="14" xfId="0" applyFill="1" applyBorder="1"/>
    <xf numFmtId="0" fontId="0" fillId="2" borderId="0" xfId="0" applyFill="1" applyProtection="1"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0" fillId="2" borderId="7" xfId="0" applyFill="1" applyBorder="1" applyProtection="1">
      <protection locked="0"/>
    </xf>
    <xf numFmtId="0" fontId="0" fillId="2" borderId="0" xfId="0" applyFill="1"/>
    <xf numFmtId="0" fontId="2" fillId="2" borderId="8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15" fillId="3" borderId="12" xfId="0" applyFont="1" applyFill="1" applyBorder="1" applyProtection="1"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3" borderId="13" xfId="0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" fontId="0" fillId="0" borderId="15" xfId="0" applyNumberFormat="1" applyBorder="1" applyAlignment="1" applyProtection="1">
      <alignment vertical="center"/>
      <protection locked="0"/>
    </xf>
    <xf numFmtId="4" fontId="0" fillId="0" borderId="16" xfId="0" applyNumberFormat="1" applyBorder="1" applyAlignment="1" applyProtection="1">
      <alignment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4" fontId="0" fillId="0" borderId="15" xfId="0" applyNumberFormat="1" applyBorder="1" applyAlignment="1" applyProtection="1">
      <alignment horizontal="center" vertical="center"/>
      <protection locked="0"/>
    </xf>
    <xf numFmtId="4" fontId="0" fillId="0" borderId="16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7" fillId="4" borderId="22" xfId="0" applyFont="1" applyFill="1" applyBorder="1" applyAlignment="1" applyProtection="1">
      <alignment horizontal="center" vertical="center" wrapText="1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17" fillId="4" borderId="23" xfId="0" applyFont="1" applyFill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13" fillId="4" borderId="25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27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28" xfId="0" applyFont="1" applyFill="1" applyBorder="1" applyAlignment="1" applyProtection="1">
      <alignment horizontal="center" vertical="center" wrapText="1"/>
      <protection locked="0"/>
    </xf>
    <xf numFmtId="0" fontId="17" fillId="4" borderId="29" xfId="0" applyFont="1" applyFill="1" applyBorder="1" applyAlignment="1" applyProtection="1">
      <alignment horizontal="center" vertical="center" wrapText="1"/>
      <protection locked="0"/>
    </xf>
    <xf numFmtId="0" fontId="13" fillId="4" borderId="30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31" xfId="0" applyFont="1" applyFill="1" applyBorder="1" applyAlignment="1" applyProtection="1">
      <alignment horizontal="center" vertical="center" wrapText="1"/>
      <protection locked="0"/>
    </xf>
    <xf numFmtId="0" fontId="17" fillId="4" borderId="32" xfId="0" applyFont="1" applyFill="1" applyBorder="1" applyAlignment="1" applyProtection="1">
      <alignment horizontal="center" vertical="center" wrapText="1"/>
      <protection locked="0"/>
    </xf>
    <xf numFmtId="0" fontId="17" fillId="4" borderId="3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9" fillId="0" borderId="6" xfId="0" applyFont="1" applyBorder="1" applyProtection="1">
      <protection locked="0"/>
    </xf>
    <xf numFmtId="14" fontId="6" fillId="0" borderId="4" xfId="0" applyNumberFormat="1" applyFont="1" applyBorder="1" applyAlignment="1" applyProtection="1">
      <alignment horizontal="center"/>
      <protection locked="0"/>
    </xf>
    <xf numFmtId="14" fontId="6" fillId="0" borderId="5" xfId="0" applyNumberFormat="1" applyFont="1" applyBorder="1" applyAlignment="1" applyProtection="1">
      <alignment horizontal="center"/>
      <protection locked="0"/>
    </xf>
    <xf numFmtId="14" fontId="9" fillId="0" borderId="4" xfId="0" applyNumberFormat="1" applyFont="1" applyBorder="1" applyAlignment="1" applyProtection="1">
      <alignment horizontal="center"/>
      <protection locked="0"/>
    </xf>
    <xf numFmtId="14" fontId="9" fillId="0" borderId="5" xfId="0" applyNumberFormat="1" applyFont="1" applyBorder="1" applyAlignment="1" applyProtection="1">
      <alignment horizontal="center"/>
      <protection locked="0"/>
    </xf>
    <xf numFmtId="14" fontId="9" fillId="0" borderId="6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1" fontId="18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C2C69C7-5A7E-4494-AD96-28E800205119}"/>
            </a:ext>
          </a:extLst>
        </xdr:cNvPr>
        <xdr:cNvSpPr txBox="1"/>
      </xdr:nvSpPr>
      <xdr:spPr>
        <a:xfrm>
          <a:off x="2990851" y="85725"/>
          <a:ext cx="2495549" cy="13335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0231928-8AFB-4187-BDBA-D73A6F7577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E0F6-445F-4EFC-B331-D41E172D5E72}">
  <sheetPr codeName="Plan1"/>
  <dimension ref="A1:R84"/>
  <sheetViews>
    <sheetView showGridLines="0" tabSelected="1" view="pageBreakPreview" zoomScaleNormal="100" zoomScaleSheetLayoutView="100" workbookViewId="0">
      <selection activeCell="N8" sqref="N8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5" ht="22.5" customHeight="1" x14ac:dyDescent="0.25">
      <c r="H1" s="112"/>
    </row>
    <row r="2" spans="1:15" ht="22.5" customHeight="1" thickBot="1" x14ac:dyDescent="0.35">
      <c r="I2" s="111" t="s">
        <v>54</v>
      </c>
      <c r="J2" s="110" t="str">
        <f>A4</f>
        <v>003/25</v>
      </c>
    </row>
    <row r="3" spans="1:15" s="11" customFormat="1" ht="19.5" customHeight="1" x14ac:dyDescent="0.25">
      <c r="A3" s="109" t="s">
        <v>53</v>
      </c>
      <c r="B3" s="104"/>
      <c r="C3" s="108" t="s">
        <v>52</v>
      </c>
      <c r="D3" s="107"/>
      <c r="E3" s="107"/>
      <c r="F3" s="107"/>
      <c r="G3" s="106"/>
      <c r="H3" s="105" t="s">
        <v>51</v>
      </c>
      <c r="I3" s="105"/>
      <c r="J3" s="105"/>
      <c r="K3" s="104"/>
    </row>
    <row r="4" spans="1:15" ht="15.75" customHeight="1" thickBot="1" x14ac:dyDescent="0.3">
      <c r="A4" s="103" t="s">
        <v>50</v>
      </c>
      <c r="B4" s="102"/>
      <c r="C4" s="101">
        <v>45664</v>
      </c>
      <c r="D4" s="100"/>
      <c r="E4" s="100"/>
      <c r="F4" s="100"/>
      <c r="G4" s="99"/>
      <c r="H4" s="98">
        <v>45665</v>
      </c>
      <c r="I4" s="98"/>
      <c r="J4" s="98"/>
      <c r="K4" s="97"/>
    </row>
    <row r="5" spans="1:15" ht="22.5" customHeight="1" thickBot="1" x14ac:dyDescent="0.3">
      <c r="A5" s="96" t="s">
        <v>49</v>
      </c>
      <c r="B5" s="26"/>
      <c r="C5" s="95"/>
      <c r="D5" s="95"/>
      <c r="E5" s="95"/>
      <c r="F5" s="95"/>
      <c r="G5" s="95"/>
      <c r="H5" s="95"/>
      <c r="J5" s="94" t="s">
        <v>48</v>
      </c>
      <c r="K5" s="93"/>
    </row>
    <row r="6" spans="1:15" ht="15" customHeight="1" x14ac:dyDescent="0.25">
      <c r="A6" s="92" t="s">
        <v>47</v>
      </c>
      <c r="B6" s="91" t="s">
        <v>46</v>
      </c>
      <c r="C6" s="87" t="s">
        <v>45</v>
      </c>
      <c r="D6" s="90" t="s">
        <v>44</v>
      </c>
      <c r="E6" s="89"/>
      <c r="F6" s="89"/>
      <c r="G6" s="89"/>
      <c r="H6" s="88"/>
      <c r="I6" s="87" t="s">
        <v>43</v>
      </c>
      <c r="J6" s="86" t="s">
        <v>42</v>
      </c>
      <c r="K6" s="85"/>
    </row>
    <row r="7" spans="1:15" ht="32.25" customHeight="1" x14ac:dyDescent="0.25">
      <c r="A7" s="84"/>
      <c r="B7" s="83"/>
      <c r="C7" s="79"/>
      <c r="D7" s="82"/>
      <c r="E7" s="81"/>
      <c r="F7" s="81"/>
      <c r="G7" s="81"/>
      <c r="H7" s="80"/>
      <c r="I7" s="79"/>
      <c r="J7" s="78" t="s">
        <v>41</v>
      </c>
      <c r="K7" s="77" t="s">
        <v>40</v>
      </c>
    </row>
    <row r="8" spans="1:15" ht="45" x14ac:dyDescent="0.25">
      <c r="A8" s="71">
        <v>1</v>
      </c>
      <c r="B8" s="70">
        <v>4</v>
      </c>
      <c r="C8" s="69" t="s">
        <v>39</v>
      </c>
      <c r="D8" s="76" t="s">
        <v>38</v>
      </c>
      <c r="E8" s="75"/>
      <c r="F8" s="75"/>
      <c r="G8" s="75"/>
      <c r="H8" s="74"/>
      <c r="I8" s="65" t="s">
        <v>30</v>
      </c>
      <c r="J8" s="73"/>
      <c r="K8" s="72"/>
    </row>
    <row r="9" spans="1:15" ht="15.75" thickBot="1" x14ac:dyDescent="0.3">
      <c r="A9" s="71">
        <v>2</v>
      </c>
      <c r="B9" s="70"/>
      <c r="C9" s="69"/>
      <c r="D9" s="68"/>
      <c r="E9" s="67"/>
      <c r="F9" s="67"/>
      <c r="G9" s="67"/>
      <c r="H9" s="66"/>
      <c r="I9" s="65"/>
      <c r="J9" s="64"/>
      <c r="K9" s="63"/>
    </row>
    <row r="10" spans="1:15" ht="15" customHeight="1" x14ac:dyDescent="0.25">
      <c r="A10" s="62"/>
      <c r="B10" s="61"/>
      <c r="C10" s="58"/>
      <c r="D10" s="58"/>
      <c r="E10" s="59"/>
      <c r="F10" s="60" t="s">
        <v>37</v>
      </c>
      <c r="G10" s="59"/>
      <c r="H10" s="58"/>
      <c r="I10" s="58"/>
      <c r="J10" s="57"/>
      <c r="K10" s="56"/>
    </row>
    <row r="11" spans="1:15" ht="15" customHeight="1" x14ac:dyDescent="0.25">
      <c r="A11" s="48" t="s">
        <v>36</v>
      </c>
      <c r="B11" s="36"/>
      <c r="C11" s="1" t="s">
        <v>35</v>
      </c>
      <c r="D11" s="36"/>
      <c r="E11" s="36"/>
      <c r="F11" s="36"/>
      <c r="G11" s="36"/>
      <c r="H11" s="47" t="s">
        <v>34</v>
      </c>
      <c r="I11" s="47"/>
      <c r="J11" s="36"/>
      <c r="K11" s="46"/>
    </row>
    <row r="12" spans="1:15" ht="15" customHeight="1" x14ac:dyDescent="0.25">
      <c r="A12" s="48" t="str">
        <f>IF(J5="Materiais:","Forma de entrega:","Forma de execução:")</f>
        <v>Forma de execução:</v>
      </c>
      <c r="B12" s="36"/>
      <c r="C12" s="1" t="s">
        <v>33</v>
      </c>
      <c r="D12" s="55"/>
      <c r="E12" s="36"/>
      <c r="F12" s="36"/>
      <c r="G12" s="50"/>
      <c r="H12" s="54" t="str">
        <f>IF(J5="Materiais:","Frete: CIF","Forma de pagamento:")</f>
        <v>Forma de pagamento:</v>
      </c>
      <c r="I12" s="54"/>
      <c r="J12" s="1" t="s">
        <v>32</v>
      </c>
      <c r="K12" s="36"/>
    </row>
    <row r="13" spans="1:15" ht="15" customHeight="1" x14ac:dyDescent="0.25">
      <c r="A13" s="53" t="s">
        <v>31</v>
      </c>
      <c r="B13" s="52"/>
      <c r="C13" s="52"/>
      <c r="D13" s="51" t="s">
        <v>30</v>
      </c>
      <c r="E13" s="51"/>
      <c r="F13" s="51"/>
      <c r="G13" s="50"/>
      <c r="H13" s="49"/>
      <c r="I13" s="49"/>
      <c r="J13" s="36"/>
      <c r="K13" s="36"/>
    </row>
    <row r="14" spans="1:15" ht="15" customHeight="1" x14ac:dyDescent="0.25">
      <c r="A14" s="48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14" s="36"/>
      <c r="C14" s="36"/>
      <c r="D14" s="36"/>
      <c r="E14" s="36"/>
      <c r="F14" s="36"/>
      <c r="G14" s="36"/>
      <c r="H14" s="36"/>
      <c r="I14" s="36"/>
      <c r="J14" s="36"/>
      <c r="K14" s="46"/>
    </row>
    <row r="15" spans="1:15" ht="15" customHeight="1" x14ac:dyDescent="0.25">
      <c r="A15" s="48" t="s">
        <v>29</v>
      </c>
      <c r="B15" s="36"/>
      <c r="C15" s="36"/>
      <c r="D15" s="36"/>
      <c r="E15" s="36"/>
      <c r="F15" s="36"/>
      <c r="G15" s="36"/>
      <c r="H15" s="47" t="s">
        <v>28</v>
      </c>
      <c r="I15" s="47"/>
      <c r="J15" s="36"/>
      <c r="K15" s="46"/>
    </row>
    <row r="16" spans="1:15" ht="54.75" customHeight="1" thickBot="1" x14ac:dyDescent="0.3">
      <c r="A16" s="45" t="s">
        <v>27</v>
      </c>
      <c r="B16" s="44"/>
      <c r="C16" s="44"/>
      <c r="D16" s="44"/>
      <c r="E16" s="44"/>
      <c r="F16" s="44"/>
      <c r="G16" s="44"/>
      <c r="H16" s="44"/>
      <c r="I16" s="44"/>
      <c r="J16" s="44"/>
      <c r="K16" s="43"/>
      <c r="O16" s="1" t="s">
        <v>26</v>
      </c>
    </row>
    <row r="17" spans="1:18" ht="70.5" customHeight="1" thickBot="1" x14ac:dyDescent="0.3">
      <c r="A17" s="42" t="s">
        <v>25</v>
      </c>
      <c r="B17" s="41"/>
      <c r="C17" s="41"/>
      <c r="D17" s="41"/>
      <c r="E17" s="41"/>
      <c r="F17" s="41"/>
      <c r="G17" s="41"/>
      <c r="H17" s="41"/>
      <c r="I17" s="41"/>
      <c r="J17" s="41"/>
      <c r="K17" s="40"/>
      <c r="R17" s="36"/>
    </row>
    <row r="18" spans="1:18" ht="3" customHeight="1" thickBot="1" x14ac:dyDescent="0.3">
      <c r="A18" s="39"/>
      <c r="B18" s="38"/>
      <c r="C18" s="38"/>
      <c r="D18" s="38"/>
      <c r="E18" s="38"/>
      <c r="F18" s="38"/>
      <c r="G18" s="38"/>
      <c r="H18" s="38"/>
      <c r="I18" s="38"/>
      <c r="J18" s="38"/>
      <c r="K18" s="37"/>
      <c r="R18" s="36"/>
    </row>
    <row r="19" spans="1:18" x14ac:dyDescent="0.25">
      <c r="A19" s="35"/>
      <c r="B19" s="32"/>
      <c r="C19" s="32"/>
      <c r="D19" s="32"/>
      <c r="E19" s="33"/>
      <c r="F19" s="34" t="s">
        <v>24</v>
      </c>
      <c r="G19" s="33"/>
      <c r="H19" s="32"/>
      <c r="I19" s="32"/>
      <c r="J19" s="32"/>
      <c r="K19" s="31"/>
    </row>
    <row r="20" spans="1:18" x14ac:dyDescent="0.25">
      <c r="A20" s="29" t="s">
        <v>23</v>
      </c>
      <c r="K20" s="28"/>
    </row>
    <row r="21" spans="1:18" x14ac:dyDescent="0.25">
      <c r="A21" s="29" t="s">
        <v>22</v>
      </c>
      <c r="G21" s="1" t="s">
        <v>21</v>
      </c>
      <c r="K21" s="28"/>
    </row>
    <row r="22" spans="1:18" x14ac:dyDescent="0.25">
      <c r="A22" s="29" t="s">
        <v>20</v>
      </c>
      <c r="G22" s="1" t="s">
        <v>19</v>
      </c>
      <c r="K22" s="28"/>
    </row>
    <row r="23" spans="1:18" x14ac:dyDescent="0.25">
      <c r="A23" s="29" t="s">
        <v>18</v>
      </c>
      <c r="G23" s="1" t="s">
        <v>17</v>
      </c>
      <c r="I23" s="1" t="s">
        <v>16</v>
      </c>
      <c r="K23" s="28"/>
    </row>
    <row r="24" spans="1:18" x14ac:dyDescent="0.25">
      <c r="A24" s="29" t="s">
        <v>15</v>
      </c>
      <c r="G24" s="1" t="s">
        <v>14</v>
      </c>
      <c r="I24" s="30" t="s">
        <v>13</v>
      </c>
      <c r="K24" s="28"/>
    </row>
    <row r="25" spans="1:18" x14ac:dyDescent="0.25">
      <c r="A25" s="29" t="s">
        <v>12</v>
      </c>
      <c r="D25" s="1" t="s">
        <v>11</v>
      </c>
      <c r="G25" s="1" t="s">
        <v>10</v>
      </c>
      <c r="I25" s="30" t="s">
        <v>9</v>
      </c>
      <c r="K25" s="28"/>
    </row>
    <row r="26" spans="1:18" x14ac:dyDescent="0.25">
      <c r="A26" s="29" t="s">
        <v>8</v>
      </c>
      <c r="K26" s="28"/>
    </row>
    <row r="27" spans="1:18" ht="15.75" thickBot="1" x14ac:dyDescent="0.3">
      <c r="A27" s="27" t="s">
        <v>7</v>
      </c>
      <c r="B27" s="26"/>
      <c r="C27" s="26"/>
      <c r="D27" s="26"/>
      <c r="E27" s="26"/>
      <c r="F27" s="26" t="s">
        <v>6</v>
      </c>
      <c r="G27" s="26"/>
      <c r="H27" s="26"/>
      <c r="I27" s="26"/>
      <c r="J27" s="26"/>
      <c r="K27" s="25"/>
    </row>
    <row r="28" spans="1:18" ht="15.75" x14ac:dyDescent="0.25">
      <c r="A28" s="24" t="s">
        <v>5</v>
      </c>
      <c r="B28" s="23"/>
      <c r="C28" s="23"/>
      <c r="D28" s="23"/>
      <c r="E28" s="23"/>
      <c r="F28" s="23"/>
      <c r="G28" s="23"/>
      <c r="H28" s="23"/>
      <c r="I28" s="22"/>
      <c r="J28" s="22"/>
      <c r="K28" s="21"/>
    </row>
    <row r="29" spans="1:18" s="11" customFormat="1" ht="15.75" x14ac:dyDescent="0.25">
      <c r="A29" s="20" t="s">
        <v>4</v>
      </c>
      <c r="B29" s="19"/>
      <c r="C29" s="19"/>
      <c r="D29" s="19"/>
      <c r="K29" s="16"/>
    </row>
    <row r="30" spans="1:18" s="11" customFormat="1" ht="15.75" x14ac:dyDescent="0.25">
      <c r="A30" s="18" t="str">
        <f>IF(A29="Adézio Machado","adezio.machado@scgas.com.br",IF(A29="Karen Kunzler Graff","karen.graff@scgas.com.br",IF(A29="Giovani Della Rocca","giovani.rocca@scgas.com.br",IF(A29="Geovanna Castro Aguiar Alves da Silva","geovanna.silva@scgas.com.br",IF(A29="Roberta Fiamoncini da Silva","roberta.silva@scgas.com.br",IF(A29="Tirza Torres Pereira","tirza.pereira@scgas.com.br",IF(A29="Luciana Cristina da Silva","luciana.silva@scgas.com.br",IF(A29="Valdete Aparecida Andrett","valdete.andrett@scgas.com.br",IF(A29="Thiago Alves","thiago.alves@scgas.com.br","")))))))))</f>
        <v>thiago.alves@scgas.com.br</v>
      </c>
      <c r="B30" s="17"/>
      <c r="C30" s="17"/>
      <c r="D30" s="17"/>
      <c r="K30" s="16"/>
    </row>
    <row r="31" spans="1:18" s="11" customFormat="1" ht="16.5" thickBot="1" x14ac:dyDescent="0.3">
      <c r="A31" s="15" t="s">
        <v>3</v>
      </c>
      <c r="B31" s="14"/>
      <c r="C31" s="14"/>
      <c r="D31" s="14"/>
      <c r="E31" s="13"/>
      <c r="F31" s="13"/>
      <c r="G31" s="13"/>
      <c r="H31" s="13"/>
      <c r="I31" s="13"/>
      <c r="J31" s="13"/>
      <c r="K31" s="12"/>
    </row>
    <row r="32" spans="1:18" ht="77.25" customHeight="1" thickBot="1" x14ac:dyDescent="0.3">
      <c r="A32" s="10" t="s">
        <v>2</v>
      </c>
      <c r="B32" s="9"/>
      <c r="C32" s="9"/>
      <c r="D32" s="9"/>
      <c r="E32" s="9"/>
      <c r="F32" s="9"/>
      <c r="G32" s="9"/>
      <c r="H32" s="9"/>
      <c r="I32" s="9"/>
      <c r="J32" s="9"/>
      <c r="K32" s="8"/>
    </row>
    <row r="70" spans="1:17" s="7" customForma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7" t="s">
        <v>1</v>
      </c>
    </row>
    <row r="71" spans="1:17" s="7" customForma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7" t="s">
        <v>0</v>
      </c>
    </row>
    <row r="72" spans="1:17" s="7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7" s="4" customFormat="1" x14ac:dyDescent="0.25">
      <c r="A73" s="7" t="e">
        <f>CONCATENATE(C73,K73)</f>
        <v>#REF!</v>
      </c>
      <c r="B73" s="7" t="e">
        <f>A74&amp;"\"</f>
        <v>#REF!</v>
      </c>
      <c r="C73" s="7" t="e">
        <f>"V:\Gerhs\SUPRIMENTOS\LICITAÇÕES E CONTRATOS\"&amp;#REF!&amp;"\COTAÇÕES DE COMPRAS"&amp;"\"</f>
        <v>#REF!</v>
      </c>
      <c r="D73" s="7"/>
      <c r="E73" s="7"/>
      <c r="F73" s="7"/>
      <c r="G73" s="7"/>
      <c r="H73" s="7"/>
      <c r="I73" s="7"/>
      <c r="J73" s="7"/>
      <c r="K73" s="7" t="e">
        <f>#REF!&amp;" - "&amp;LEFT($D$8,30)&amp;"-"</f>
        <v>#REF!</v>
      </c>
      <c r="M73" s="2"/>
      <c r="N73" s="2"/>
      <c r="O73" s="2"/>
      <c r="P73" s="2"/>
      <c r="Q73" s="2"/>
    </row>
    <row r="74" spans="1:17" s="4" customFormat="1" x14ac:dyDescent="0.25">
      <c r="A74" s="7" t="e">
        <f>CONCATENATE($C$73,$K$73,L70)</f>
        <v>#REF!</v>
      </c>
      <c r="B74" s="7" t="e">
        <f>#REF!&amp;"_"&amp;#REF!&amp;".xlsm"</f>
        <v>#REF!</v>
      </c>
      <c r="C74" s="7"/>
      <c r="D74" s="7"/>
      <c r="E74" s="7"/>
      <c r="F74" s="7"/>
      <c r="G74" s="7"/>
      <c r="H74" s="7"/>
      <c r="I74" s="7"/>
      <c r="J74" s="7"/>
      <c r="K74" s="7"/>
      <c r="M74" s="2"/>
      <c r="N74" s="2"/>
      <c r="O74" s="2"/>
      <c r="P74" s="2"/>
      <c r="Q74" s="2"/>
    </row>
    <row r="75" spans="1:17" s="4" customFormat="1" x14ac:dyDescent="0.25">
      <c r="A75" s="7" t="e">
        <f>CONCATENATE($C$73,$K$73,L71)</f>
        <v>#REF!</v>
      </c>
      <c r="B75" s="7" t="e">
        <f>#REF!&amp;"_Cotação_"&amp;#REF!&amp;".pdf"</f>
        <v>#REF!</v>
      </c>
      <c r="C75" s="7"/>
      <c r="D75" s="7"/>
      <c r="E75" s="7"/>
      <c r="F75" s="7"/>
      <c r="G75" s="7"/>
      <c r="H75" s="7"/>
      <c r="I75" s="7"/>
      <c r="J75" s="7"/>
      <c r="K75" s="7"/>
      <c r="M75" s="2"/>
      <c r="N75" s="2"/>
      <c r="O75" s="2"/>
      <c r="P75" s="2"/>
      <c r="Q75" s="2"/>
    </row>
    <row r="76" spans="1:17" s="4" customFormat="1" x14ac:dyDescent="0.25">
      <c r="B76" s="7" t="e">
        <f>#REF!&amp;"_Comparativo_"&amp;#REF!&amp;".pdf"</f>
        <v>#REF!</v>
      </c>
      <c r="M76" s="2"/>
      <c r="N76" s="2"/>
      <c r="O76" s="2"/>
      <c r="P76" s="2"/>
      <c r="Q76" s="2"/>
    </row>
    <row r="77" spans="1:17" s="4" customFormat="1" x14ac:dyDescent="0.25">
      <c r="B77" s="7" t="e">
        <f>#REF!&amp;"_Resultado_"&amp;#REF!&amp;".pdf"</f>
        <v>#REF!</v>
      </c>
      <c r="M77" s="2"/>
      <c r="N77" s="2"/>
      <c r="O77" s="2"/>
      <c r="P77" s="2"/>
      <c r="Q77" s="2"/>
    </row>
    <row r="78" spans="1:17" s="4" customFormat="1" x14ac:dyDescent="0.25">
      <c r="B78" s="7" t="e">
        <f>"V:\Gerhs\SUPRIMENTOS\LICITAÇÕES E CONTRATOS\"&amp;#REF!&amp;"\COTAÇÕES DE COMPRAS\000 - COTAÇÕES ME-EPP\" &amp; "Formulário de Cotação - ME-EPP2.xlsm"</f>
        <v>#REF!</v>
      </c>
      <c r="M78" s="2"/>
      <c r="N78" s="2"/>
      <c r="O78" s="2"/>
      <c r="P78" s="2"/>
      <c r="Q78" s="2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2"/>
      <c r="N79" s="2"/>
      <c r="O79" s="2"/>
      <c r="P79" s="2"/>
      <c r="Q79" s="2"/>
    </row>
    <row r="80" spans="1:17" ht="15.75" x14ac:dyDescent="0.25">
      <c r="A80" s="4"/>
      <c r="B80" s="6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003/25. 
Aguardaremos retorno até 08/01/2025.
Favor nos enviar a proposta em papel timbrado de sua empresa, NÃO UTILIZAR A LOGOMARCA DA SCGÁS. 
 Atenciosamente, 
 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2"/>
      <c r="N80" s="2"/>
      <c r="O80" s="2"/>
      <c r="P80" s="2"/>
      <c r="Q80" s="2"/>
    </row>
    <row r="81" spans="1:17" x14ac:dyDescent="0.25">
      <c r="A81" s="4"/>
      <c r="B81" s="5" t="str">
        <f>"Prezados Srs.,  
Segue em resultado da solicitação de cotação nº "&amp;A4&amp;",  encerrada em "&amp;TEXT(H4,"dd/mm/aaaa")&amp;".
 Atenciosamente, 
 "
&amp;A29&amp;" 
"
&amp;"Fone: 48 3229-1200"</f>
        <v>Prezados Srs.,  
Segue em resultado da solicitação de cotação nº 003/25,  encerrada em 08/01/2025.
 Atenciosamente, 
 Thiago Alves 
Fone: 48 3229-1200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2"/>
      <c r="N81" s="2"/>
      <c r="O81" s="2"/>
      <c r="P81" s="2"/>
      <c r="Q81" s="2"/>
    </row>
    <row r="82" spans="1:17" ht="15.75" x14ac:dyDescent="0.25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</sheetData>
  <dataConsolidate/>
  <mergeCells count="21">
    <mergeCell ref="B6:B7"/>
    <mergeCell ref="A17:K17"/>
    <mergeCell ref="D8:H8"/>
    <mergeCell ref="D9:H9"/>
    <mergeCell ref="A18:K18"/>
    <mergeCell ref="A32:K32"/>
    <mergeCell ref="J6:K6"/>
    <mergeCell ref="A16:K16"/>
    <mergeCell ref="H12:I12"/>
    <mergeCell ref="D13:F13"/>
    <mergeCell ref="A13:C13"/>
    <mergeCell ref="C6:C7"/>
    <mergeCell ref="D6:H7"/>
    <mergeCell ref="A4:B4"/>
    <mergeCell ref="A3:B3"/>
    <mergeCell ref="H3:K3"/>
    <mergeCell ref="H4:K4"/>
    <mergeCell ref="C3:G3"/>
    <mergeCell ref="C4:G4"/>
    <mergeCell ref="I6:I7"/>
    <mergeCell ref="A6:A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Alves</dc:creator>
  <cp:lastModifiedBy>Thiago Alves</cp:lastModifiedBy>
  <cp:lastPrinted>2025-01-07T14:36:15Z</cp:lastPrinted>
  <dcterms:created xsi:type="dcterms:W3CDTF">2025-01-07T14:35:05Z</dcterms:created>
  <dcterms:modified xsi:type="dcterms:W3CDTF">2025-01-07T14:37:06Z</dcterms:modified>
</cp:coreProperties>
</file>