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63 - Caneca Cerâmica\00 - Arquivos Iniciais Cotação\"/>
    </mc:Choice>
  </mc:AlternateContent>
  <xr:revisionPtr revIDLastSave="0" documentId="13_ncr:1_{71EC4856-DF55-4FD8-B277-242C5B8104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2" l="1"/>
  <c r="A13" i="2" l="1"/>
  <c r="K72" i="2" l="1"/>
  <c r="H11" i="2" l="1"/>
  <c r="A11" i="2"/>
  <c r="B77" i="2" l="1"/>
  <c r="J2" i="2"/>
  <c r="B73" i="2"/>
  <c r="C72" i="2"/>
  <c r="B76" i="2"/>
  <c r="B75" i="2"/>
  <c r="B74" i="2"/>
  <c r="B79" i="2" l="1"/>
  <c r="B80" i="2"/>
  <c r="A74" i="2"/>
  <c r="A72" i="2"/>
  <c r="A73" i="2"/>
  <c r="B72" i="2" s="1"/>
</calcChain>
</file>

<file path=xl/sharedStrings.xml><?xml version="1.0" encoding="utf-8"?>
<sst xmlns="http://schemas.openxmlformats.org/spreadsheetml/2006/main" count="55" uniqueCount="54">
  <si>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</si>
  <si>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</si>
  <si>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</si>
  <si>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</si>
  <si>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</si>
  <si>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</si>
  <si>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</si>
  <si>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</si>
  <si>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</si>
  <si>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</si>
  <si>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</si>
  <si>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</si>
  <si>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</si>
  <si>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</si>
  <si>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</si>
  <si>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</si>
  <si>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</si>
  <si>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</si>
  <si>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</si>
  <si>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</si>
  <si>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</si>
  <si>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</si>
  <si>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</si>
  <si>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</si>
  <si>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Global</t>
  </si>
  <si>
    <t>Única</t>
  </si>
  <si>
    <t>Sede da SCGÁS: Rua Antonio Luz, 255 - Centro - Florianópolis/SC - CEP 88.010-410. Telefone: (48) 3229-1200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</si>
  <si>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</si>
  <si>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</si>
  <si>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\00 -COTAÇÃO</t>
  </si>
  <si>
    <t>\01 - E-MAIL´S</t>
  </si>
  <si>
    <t>Materiais: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</si>
  <si>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</si>
  <si>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</si>
  <si>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</si>
  <si>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</si>
  <si>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</si>
  <si>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</si>
  <si>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</si>
  <si>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</si>
  <si>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</si>
  <si>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</si>
  <si>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</si>
  <si>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</si>
  <si>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</si>
  <si>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</si>
  <si>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</si>
  <si>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Especificação</t>
  </si>
  <si>
    <t>Unitário</t>
  </si>
  <si>
    <t>Valdete Aparecida Andrett</t>
  </si>
  <si>
    <t>063/25</t>
  </si>
  <si>
    <t>Conforme Memorial Descritivo</t>
  </si>
  <si>
    <t>Caneca em cerâmica, cor branca, com tratamento duplo na superfície com verniz a base de poliéster, não descasca e não desbota, capacidade de 330 ml. Deve ser resistente ao micro-ondas e a lava louça.</t>
  </si>
  <si>
    <t>60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</si>
</sst>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8" xfId="0" applyFont="1" applyFill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29" xfId="0" applyFont="1" applyFill="1" applyBorder="1" applyAlignment="1" applyProtection="1">
      <alignment horizontal="center"/>
      <protection locked="0"/>
    </xf>
    <xf numFmtId="0" fontId="0" fillId="3" borderId="29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29" xfId="0" applyFont="1" applyFill="1" applyBorder="1" applyProtection="1"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29" xfId="0" applyFont="1" applyFill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right"/>
      <protection locked="0"/>
    </xf>
    <xf numFmtId="1" fontId="17" fillId="0" borderId="0" xfId="0" applyNumberFormat="1" applyFont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8" fillId="0" borderId="13" xfId="0" applyFont="1" applyBorder="1"/>
    <xf numFmtId="0" fontId="15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8" xfId="0" applyFont="1" applyFill="1" applyBorder="1" applyProtection="1"/>
    <xf numFmtId="0" fontId="0" fillId="3" borderId="29" xfId="0" applyFont="1" applyFill="1" applyBorder="1" applyProtection="1"/>
    <xf numFmtId="0" fontId="1" fillId="3" borderId="29" xfId="0" applyFont="1" applyFill="1" applyBorder="1" applyProtection="1"/>
    <xf numFmtId="0" fontId="1" fillId="3" borderId="29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31" xfId="0" applyFont="1" applyFill="1" applyBorder="1" applyProtection="1">
      <protection locked="0"/>
    </xf>
    <xf numFmtId="0" fontId="7" fillId="4" borderId="31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9" fillId="4" borderId="30" xfId="0" applyFont="1" applyFill="1" applyBorder="1" applyAlignment="1" applyProtection="1">
      <alignment horizontal="left" vertical="center" wrapText="1"/>
    </xf>
    <xf numFmtId="0" fontId="19" fillId="4" borderId="31" xfId="0" applyFont="1" applyFill="1" applyBorder="1" applyAlignment="1" applyProtection="1">
      <alignment horizontal="left" vertical="center" wrapText="1"/>
    </xf>
    <xf numFmtId="0" fontId="19" fillId="4" borderId="32" xfId="0" applyFont="1" applyFill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83"/>
  <sheetViews>
    <sheetView showGridLines="0" tabSelected="1" view="pageBreakPreview" zoomScaleNormal="100" zoomScaleSheetLayoutView="100" workbookViewId="0">
      <selection activeCell="Q13" sqref="Q13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8" ht="22.5" customHeight="1" x14ac:dyDescent="0.25">
      <c r="H1" s="2"/>
      <c r="K1" s="4"/>
    </row>
    <row r="2" spans="1:18" ht="22.5" customHeight="1" thickBot="1" x14ac:dyDescent="0.35">
      <c r="A2" s="4"/>
      <c r="B2" s="4"/>
      <c r="C2" s="4"/>
      <c r="D2" s="4"/>
      <c r="E2" s="4"/>
      <c r="F2" s="4"/>
      <c r="G2" s="4"/>
      <c r="H2" s="4"/>
      <c r="I2" s="36" t="s">
        <v>22</v>
      </c>
      <c r="J2" s="37" t="str">
        <f>A4</f>
        <v>063/25</v>
      </c>
      <c r="K2" s="4"/>
    </row>
    <row r="3" spans="1:18" s="3" customFormat="1" ht="19.5" customHeight="1" x14ac:dyDescent="0.25">
      <c r="A3" s="77" t="s">
        <v>0</v>
      </c>
      <c r="B3" s="78"/>
      <c r="C3" s="82" t="s">
        <v>42</v>
      </c>
      <c r="D3" s="83"/>
      <c r="E3" s="83"/>
      <c r="F3" s="83"/>
      <c r="G3" s="84"/>
      <c r="H3" s="79" t="s">
        <v>43</v>
      </c>
      <c r="I3" s="79"/>
      <c r="J3" s="79"/>
      <c r="K3" s="78"/>
    </row>
    <row r="4" spans="1:18" ht="15.75" customHeight="1" thickBot="1" x14ac:dyDescent="0.3">
      <c r="A4" s="75" t="s">
        <v>50</v>
      </c>
      <c r="B4" s="76"/>
      <c r="C4" s="85">
        <v>45799</v>
      </c>
      <c r="D4" s="86"/>
      <c r="E4" s="86"/>
      <c r="F4" s="86"/>
      <c r="G4" s="87"/>
      <c r="H4" s="80">
        <v>45803</v>
      </c>
      <c r="I4" s="80"/>
      <c r="J4" s="80"/>
      <c r="K4" s="81"/>
    </row>
    <row r="5" spans="1:18" ht="22.5" customHeight="1" thickBot="1" x14ac:dyDescent="0.3">
      <c r="A5" s="61" t="s">
        <v>37</v>
      </c>
      <c r="B5" s="62"/>
      <c r="C5" s="63"/>
      <c r="D5" s="63"/>
      <c r="E5" s="63"/>
      <c r="F5" s="63"/>
      <c r="G5" s="63"/>
      <c r="H5" s="63"/>
      <c r="I5" s="34"/>
      <c r="J5" s="64" t="s">
        <v>31</v>
      </c>
      <c r="K5" s="65"/>
    </row>
    <row r="6" spans="1:18" ht="15" customHeight="1" x14ac:dyDescent="0.25">
      <c r="A6" s="109" t="s">
        <v>1</v>
      </c>
      <c r="B6" s="111" t="s">
        <v>23</v>
      </c>
      <c r="C6" s="67" t="s">
        <v>32</v>
      </c>
      <c r="D6" s="69" t="s">
        <v>41</v>
      </c>
      <c r="E6" s="70"/>
      <c r="F6" s="70"/>
      <c r="G6" s="70"/>
      <c r="H6" s="71"/>
      <c r="I6" s="67" t="s">
        <v>47</v>
      </c>
      <c r="J6" s="100" t="s">
        <v>2</v>
      </c>
      <c r="K6" s="101"/>
    </row>
    <row r="7" spans="1:18" ht="32.25" customHeight="1" x14ac:dyDescent="0.25">
      <c r="A7" s="110"/>
      <c r="B7" s="112"/>
      <c r="C7" s="68"/>
      <c r="D7" s="72"/>
      <c r="E7" s="73"/>
      <c r="F7" s="73"/>
      <c r="G7" s="73"/>
      <c r="H7" s="74"/>
      <c r="I7" s="68"/>
      <c r="J7" s="25" t="s">
        <v>48</v>
      </c>
      <c r="K7" s="24" t="s">
        <v>3</v>
      </c>
    </row>
    <row r="8" spans="1:18" ht="72.75" customHeight="1" thickBot="1" x14ac:dyDescent="0.3">
      <c r="A8" s="20">
        <v>1</v>
      </c>
      <c r="B8" s="60">
        <v>600</v>
      </c>
      <c r="C8" s="55" t="s">
        <v>32</v>
      </c>
      <c r="D8" s="91" t="s">
        <v>52</v>
      </c>
      <c r="E8" s="92"/>
      <c r="F8" s="92"/>
      <c r="G8" s="92"/>
      <c r="H8" s="93"/>
      <c r="I8" s="26" t="s">
        <v>51</v>
      </c>
      <c r="J8" s="27"/>
      <c r="K8" s="28"/>
    </row>
    <row r="9" spans="1:18" ht="15" customHeight="1" x14ac:dyDescent="0.25">
      <c r="A9" s="5"/>
      <c r="B9" s="12"/>
      <c r="C9" s="6"/>
      <c r="D9" s="6"/>
      <c r="E9" s="23"/>
      <c r="F9" s="35" t="s">
        <v>4</v>
      </c>
      <c r="G9" s="23"/>
      <c r="H9" s="6"/>
      <c r="I9" s="6"/>
      <c r="J9" s="13"/>
      <c r="K9" s="14"/>
    </row>
    <row r="10" spans="1:18" ht="15" customHeight="1" x14ac:dyDescent="0.25">
      <c r="A10" s="32" t="s">
        <v>33</v>
      </c>
      <c r="B10" s="33"/>
      <c r="C10" s="33" t="s">
        <v>24</v>
      </c>
      <c r="D10" s="33"/>
      <c r="E10" s="33"/>
      <c r="F10" s="33"/>
      <c r="G10" s="33"/>
      <c r="H10" s="56" t="s">
        <v>28</v>
      </c>
      <c r="I10" s="56"/>
      <c r="J10" s="33"/>
      <c r="K10" s="57"/>
    </row>
    <row r="11" spans="1:18" ht="15" customHeight="1" x14ac:dyDescent="0.25">
      <c r="A11" s="32" t="str">
        <f>IF(J5="Materiais:","Forma de entrega:","Forma de execução:")</f>
        <v>Forma de entrega:</v>
      </c>
      <c r="B11" s="33"/>
      <c r="C11" s="33" t="s">
        <v>25</v>
      </c>
      <c r="D11" s="58"/>
      <c r="E11" s="33"/>
      <c r="F11" s="34"/>
      <c r="G11" s="38"/>
      <c r="H11" s="105" t="str">
        <f>IF(J5="Materiais:","Frete: CIF","Forma de pagamento:")</f>
        <v>Frete: CIF</v>
      </c>
      <c r="I11" s="105"/>
      <c r="J11" s="33"/>
      <c r="K11" s="34"/>
    </row>
    <row r="12" spans="1:18" ht="15" customHeight="1" x14ac:dyDescent="0.25">
      <c r="A12" s="107" t="s">
        <v>39</v>
      </c>
      <c r="B12" s="108"/>
      <c r="C12" s="108"/>
      <c r="D12" s="106" t="s">
        <v>53</v>
      </c>
      <c r="E12" s="106"/>
      <c r="F12" s="106"/>
      <c r="G12" s="38"/>
      <c r="H12" s="39"/>
      <c r="I12" s="39"/>
      <c r="J12" s="33"/>
      <c r="K12" s="34"/>
    </row>
    <row r="13" spans="1:18" ht="15" customHeight="1" x14ac:dyDescent="0.25">
      <c r="A13" s="32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13" s="33"/>
      <c r="C13" s="33"/>
      <c r="D13" s="33"/>
      <c r="E13" s="33"/>
      <c r="F13" s="33"/>
      <c r="G13" s="33"/>
      <c r="H13" s="34"/>
      <c r="I13" s="33"/>
      <c r="J13" s="33"/>
      <c r="K13" s="57"/>
    </row>
    <row r="14" spans="1:18" ht="15" customHeight="1" x14ac:dyDescent="0.25">
      <c r="A14" s="32" t="s">
        <v>38</v>
      </c>
      <c r="B14" s="33"/>
      <c r="C14" s="59"/>
      <c r="D14" s="59"/>
      <c r="E14" s="59"/>
      <c r="F14" s="59"/>
      <c r="G14" s="33"/>
      <c r="H14" s="56" t="s">
        <v>46</v>
      </c>
      <c r="I14" s="56"/>
      <c r="J14" s="33"/>
      <c r="K14" s="57"/>
    </row>
    <row r="15" spans="1:18" ht="54.75" customHeight="1" thickBot="1" x14ac:dyDescent="0.3">
      <c r="A15" s="102" t="s">
        <v>26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4"/>
      <c r="O15" s="1" t="s">
        <v>35</v>
      </c>
    </row>
    <row r="16" spans="1:18" ht="70.5" customHeight="1" thickBot="1" x14ac:dyDescent="0.3">
      <c r="A16" s="88" t="s">
        <v>44</v>
      </c>
      <c r="B16" s="89"/>
      <c r="C16" s="89"/>
      <c r="D16" s="89"/>
      <c r="E16" s="89"/>
      <c r="F16" s="89"/>
      <c r="G16" s="89"/>
      <c r="H16" s="89"/>
      <c r="I16" s="89"/>
      <c r="J16" s="89"/>
      <c r="K16" s="90"/>
      <c r="R16" s="34"/>
    </row>
    <row r="17" spans="1:18" ht="3" customHeight="1" thickBot="1" x14ac:dyDescent="0.3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6"/>
      <c r="R17" s="34"/>
    </row>
    <row r="18" spans="1:18" x14ac:dyDescent="0.25">
      <c r="A18" s="50"/>
      <c r="B18" s="51"/>
      <c r="C18" s="51"/>
      <c r="D18" s="51"/>
      <c r="E18" s="52"/>
      <c r="F18" s="53" t="s">
        <v>45</v>
      </c>
      <c r="G18" s="52"/>
      <c r="H18" s="51"/>
      <c r="I18" s="51"/>
      <c r="J18" s="51"/>
      <c r="K18" s="54"/>
    </row>
    <row r="19" spans="1:18" x14ac:dyDescent="0.25">
      <c r="A19" s="8" t="s">
        <v>5</v>
      </c>
      <c r="B19" s="4"/>
      <c r="C19" s="4"/>
      <c r="D19" s="4"/>
      <c r="E19" s="4"/>
      <c r="F19" s="4"/>
      <c r="G19" s="4"/>
      <c r="H19" s="4"/>
      <c r="I19" s="4"/>
      <c r="J19" s="4"/>
      <c r="K19" s="7"/>
    </row>
    <row r="20" spans="1:18" x14ac:dyDescent="0.25">
      <c r="A20" s="8" t="s">
        <v>6</v>
      </c>
      <c r="B20" s="4"/>
      <c r="C20" s="4"/>
      <c r="D20" s="4"/>
      <c r="E20" s="4"/>
      <c r="F20" s="4"/>
      <c r="G20" s="4" t="s">
        <v>7</v>
      </c>
      <c r="H20" s="4"/>
      <c r="I20" s="4"/>
      <c r="J20" s="4"/>
      <c r="K20" s="7"/>
    </row>
    <row r="21" spans="1:18" x14ac:dyDescent="0.25">
      <c r="A21" s="8" t="s">
        <v>8</v>
      </c>
      <c r="B21" s="4"/>
      <c r="C21" s="4"/>
      <c r="D21" s="4"/>
      <c r="E21" s="4"/>
      <c r="F21" s="4"/>
      <c r="G21" s="4" t="s">
        <v>9</v>
      </c>
      <c r="H21" s="4"/>
      <c r="I21" s="4"/>
      <c r="J21" s="4"/>
      <c r="K21" s="7"/>
    </row>
    <row r="22" spans="1:18" x14ac:dyDescent="0.25">
      <c r="A22" s="8" t="s">
        <v>10</v>
      </c>
      <c r="B22" s="4"/>
      <c r="C22" s="4"/>
      <c r="D22" s="4"/>
      <c r="E22" s="4"/>
      <c r="F22" s="4"/>
      <c r="G22" s="4" t="s">
        <v>11</v>
      </c>
      <c r="H22" s="4"/>
      <c r="I22" s="4" t="s">
        <v>12</v>
      </c>
      <c r="J22" s="4"/>
      <c r="K22" s="7"/>
    </row>
    <row r="23" spans="1:18" x14ac:dyDescent="0.25">
      <c r="A23" s="8" t="s">
        <v>13</v>
      </c>
      <c r="B23" s="4"/>
      <c r="C23" s="4"/>
      <c r="D23" s="4"/>
      <c r="E23" s="4"/>
      <c r="F23" s="4"/>
      <c r="G23" s="4" t="s">
        <v>14</v>
      </c>
      <c r="H23" s="4"/>
      <c r="I23" s="15" t="s">
        <v>15</v>
      </c>
      <c r="J23" s="4"/>
      <c r="K23" s="7"/>
    </row>
    <row r="24" spans="1:18" x14ac:dyDescent="0.25">
      <c r="A24" s="8" t="s">
        <v>16</v>
      </c>
      <c r="B24" s="4"/>
      <c r="C24" s="4"/>
      <c r="D24" s="4" t="s">
        <v>17</v>
      </c>
      <c r="E24" s="4"/>
      <c r="F24" s="4"/>
      <c r="G24" s="4" t="s">
        <v>18</v>
      </c>
      <c r="H24" s="4"/>
      <c r="I24" s="15" t="s">
        <v>19</v>
      </c>
      <c r="J24" s="4"/>
      <c r="K24" s="7"/>
    </row>
    <row r="25" spans="1:18" x14ac:dyDescent="0.25">
      <c r="A25" s="8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7"/>
    </row>
    <row r="26" spans="1:18" ht="15.75" thickBot="1" x14ac:dyDescent="0.3">
      <c r="A26" s="9" t="s">
        <v>20</v>
      </c>
      <c r="B26" s="10"/>
      <c r="C26" s="10"/>
      <c r="D26" s="10"/>
      <c r="E26" s="10"/>
      <c r="F26" s="10" t="s">
        <v>21</v>
      </c>
      <c r="G26" s="10"/>
      <c r="H26" s="10"/>
      <c r="I26" s="10"/>
      <c r="J26" s="10"/>
      <c r="K26" s="11"/>
    </row>
    <row r="27" spans="1:18" ht="15.75" x14ac:dyDescent="0.25">
      <c r="A27" s="43" t="s">
        <v>36</v>
      </c>
      <c r="B27" s="31"/>
      <c r="C27" s="31"/>
      <c r="D27" s="31"/>
      <c r="E27" s="31"/>
      <c r="F27" s="31"/>
      <c r="G27" s="31"/>
      <c r="H27" s="31"/>
      <c r="I27" s="40"/>
      <c r="J27" s="40"/>
      <c r="K27" s="41"/>
    </row>
    <row r="28" spans="1:18" s="3" customFormat="1" ht="15.75" x14ac:dyDescent="0.25">
      <c r="A28" s="66" t="s">
        <v>49</v>
      </c>
      <c r="B28" s="30"/>
      <c r="C28" s="30"/>
      <c r="D28" s="30"/>
      <c r="E28" s="29"/>
      <c r="F28" s="29"/>
      <c r="G28" s="29"/>
      <c r="H28" s="29"/>
      <c r="I28" s="29"/>
      <c r="J28" s="29"/>
      <c r="K28" s="44"/>
    </row>
    <row r="29" spans="1:18" s="3" customFormat="1" ht="15.75" x14ac:dyDescent="0.25">
      <c r="A29" s="45" t="str">
        <f>IF(A28="Adézio Machado","adezio.machado@scgas.com.br",IF(A28="Karen Kunzler Graff","karen.graff@scgas.com.br",IF(A28="Giovani Della Rocca","giovani.rocca@scgas.com.br",IF(A28="Geovanna Castro Aguiar Alves da Silva","geovanna.silva@scgas.com.br",IF(A28="Roberta Fiamoncini da Silva","roberta.silva@scgas.com.br",IF(A28="Tirza Torres Pereira","tirza.pereira@scgas.com.br",IF(A28="Luciana Cristina da Silva","luciana.silva@scgas.com.br",IF(A28="Valdete Aparecida Andrett","valdete.andrett@scgas.com.br",IF(A28="Thiago Alves","thiago.alves@scgas.com.br","")))))))))</f>
        <v>valdete.andrett@scgas.com.br</v>
      </c>
      <c r="B29" s="46"/>
      <c r="C29" s="46"/>
      <c r="D29" s="46"/>
      <c r="E29" s="29"/>
      <c r="F29" s="29"/>
      <c r="G29" s="29"/>
      <c r="H29" s="29"/>
      <c r="I29" s="29"/>
      <c r="J29" s="29"/>
      <c r="K29" s="44"/>
    </row>
    <row r="30" spans="1:18" s="3" customFormat="1" ht="16.5" thickBot="1" x14ac:dyDescent="0.3">
      <c r="A30" s="47" t="s">
        <v>34</v>
      </c>
      <c r="B30" s="48"/>
      <c r="C30" s="48"/>
      <c r="D30" s="48"/>
      <c r="E30" s="42"/>
      <c r="F30" s="42"/>
      <c r="G30" s="42"/>
      <c r="H30" s="42"/>
      <c r="I30" s="42"/>
      <c r="J30" s="42"/>
      <c r="K30" s="49"/>
    </row>
    <row r="31" spans="1:18" ht="77.25" customHeight="1" thickBot="1" x14ac:dyDescent="0.3">
      <c r="A31" s="97" t="s">
        <v>40</v>
      </c>
      <c r="B31" s="98"/>
      <c r="C31" s="98"/>
      <c r="D31" s="98"/>
      <c r="E31" s="98"/>
      <c r="F31" s="98"/>
      <c r="G31" s="98"/>
      <c r="H31" s="98"/>
      <c r="I31" s="98"/>
      <c r="J31" s="98"/>
      <c r="K31" s="99"/>
    </row>
    <row r="69" spans="1:17" s="16" customForma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6" t="s">
        <v>29</v>
      </c>
    </row>
    <row r="70" spans="1:17" s="16" customForma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6" t="s">
        <v>30</v>
      </c>
    </row>
    <row r="71" spans="1:17" s="16" customForma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7" s="17" customFormat="1" x14ac:dyDescent="0.25">
      <c r="A72" s="16" t="e">
        <f>CONCATENATE(C72,K72)</f>
        <v>#REF!</v>
      </c>
      <c r="B72" s="16" t="e">
        <f>A73&amp;"\"</f>
        <v>#REF!</v>
      </c>
      <c r="C72" s="16" t="e">
        <f>"V:\Gerhs\SUPRIMENTOS\LICITAÇÕES E CONTRATOS\"&amp;#REF!&amp;"\COTAÇÕES DE COMPRAS"&amp;"\"</f>
        <v>#REF!</v>
      </c>
      <c r="D72" s="16"/>
      <c r="E72" s="16"/>
      <c r="F72" s="16"/>
      <c r="G72" s="16"/>
      <c r="H72" s="16"/>
      <c r="I72" s="16"/>
      <c r="J72" s="16"/>
      <c r="K72" s="16" t="e">
        <f>#REF!&amp;" - "&amp;LEFT($D$8,30)&amp;"-"</f>
        <v>#REF!</v>
      </c>
      <c r="M72" s="21"/>
      <c r="N72" s="21"/>
      <c r="O72" s="21"/>
      <c r="P72" s="21"/>
      <c r="Q72" s="21"/>
    </row>
    <row r="73" spans="1:17" s="17" customFormat="1" x14ac:dyDescent="0.25">
      <c r="A73" s="16" t="e">
        <f>CONCATENATE($C$72,$K$72,L69)</f>
        <v>#REF!</v>
      </c>
      <c r="B73" s="16" t="e">
        <f>#REF!&amp;"_"&amp;#REF!&amp;".xlsm"</f>
        <v>#REF!</v>
      </c>
      <c r="C73" s="16"/>
      <c r="D73" s="16"/>
      <c r="E73" s="16"/>
      <c r="F73" s="16"/>
      <c r="G73" s="16"/>
      <c r="H73" s="16"/>
      <c r="I73" s="16"/>
      <c r="J73" s="16"/>
      <c r="K73" s="16"/>
      <c r="M73" s="21"/>
      <c r="N73" s="21"/>
      <c r="O73" s="21"/>
      <c r="P73" s="21"/>
      <c r="Q73" s="21"/>
    </row>
    <row r="74" spans="1:17" s="17" customFormat="1" x14ac:dyDescent="0.25">
      <c r="A74" s="16" t="e">
        <f>CONCATENATE($C$72,$K$72,L70)</f>
        <v>#REF!</v>
      </c>
      <c r="B74" s="16" t="e">
        <f>#REF!&amp;"_Cotação_"&amp;#REF!&amp;".pdf"</f>
        <v>#REF!</v>
      </c>
      <c r="C74" s="16"/>
      <c r="D74" s="16"/>
      <c r="E74" s="16"/>
      <c r="F74" s="16"/>
      <c r="G74" s="16"/>
      <c r="H74" s="16"/>
      <c r="I74" s="16"/>
      <c r="J74" s="16"/>
      <c r="K74" s="16"/>
      <c r="M74" s="21"/>
      <c r="N74" s="21"/>
      <c r="O74" s="21"/>
      <c r="P74" s="21"/>
      <c r="Q74" s="21"/>
    </row>
    <row r="75" spans="1:17" s="17" customFormat="1" x14ac:dyDescent="0.25">
      <c r="B75" s="16" t="e">
        <f>#REF!&amp;"_Comparativo_"&amp;#REF!&amp;".pdf"</f>
        <v>#REF!</v>
      </c>
      <c r="M75" s="21"/>
      <c r="N75" s="21"/>
      <c r="O75" s="21"/>
      <c r="P75" s="21"/>
      <c r="Q75" s="21"/>
    </row>
    <row r="76" spans="1:17" s="17" customFormat="1" x14ac:dyDescent="0.25">
      <c r="B76" s="16" t="e">
        <f>#REF!&amp;"_Resultado_"&amp;#REF!&amp;".pdf"</f>
        <v>#REF!</v>
      </c>
      <c r="M76" s="21"/>
      <c r="N76" s="21"/>
      <c r="O76" s="21"/>
      <c r="P76" s="21"/>
      <c r="Q76" s="21"/>
    </row>
    <row r="77" spans="1:17" s="17" customFormat="1" x14ac:dyDescent="0.25">
      <c r="B77" s="16" t="e">
        <f>"V:\Gerhs\SUPRIMENTOS\LICITAÇÕES E CONTRATOS\"&amp;#REF!&amp;"\COTAÇÕES DE COMPRAS\000 - COTAÇÕES ME-EPP\" &amp; "Formulário de Cotação - ME-EPP2.xlsm"</f>
        <v>#REF!</v>
      </c>
      <c r="M77" s="21"/>
      <c r="N77" s="21"/>
      <c r="O77" s="21"/>
      <c r="P77" s="21"/>
      <c r="Q77" s="21"/>
    </row>
    <row r="78" spans="1:17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1"/>
      <c r="N78" s="21"/>
      <c r="O78" s="21"/>
      <c r="P78" s="21"/>
      <c r="Q78" s="21"/>
    </row>
    <row r="79" spans="1:17" ht="15.75" x14ac:dyDescent="0.25">
      <c r="A79" s="17"/>
      <c r="B79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063/25. 
Aguardaremos retorno até 26/05/2025.
Favor nos enviar a proposta em papel timbrado de sua empresa, NÃO UTILIZAR A LOGOMARCA DA SCGÁS. 
 Atenciosamente, 
 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1"/>
      <c r="N79" s="21"/>
      <c r="O79" s="21"/>
      <c r="P79" s="21"/>
      <c r="Q79" s="21"/>
    </row>
    <row r="80" spans="1:17" x14ac:dyDescent="0.25">
      <c r="A80" s="17"/>
      <c r="B80" s="19" t="str">
        <f>"Prezados Srs.,  
Segue em resultado da solicitação de cotação nº "&amp;A4&amp;",  encerrada em "&amp;TEXT(H4,"dd/mm/aaaa")&amp;".
 Atenciosamente, 
 "
&amp;A28&amp;" 
"
&amp;"Fone: 48 3229-1200"</f>
        <v>Prezados Srs.,  
Segue em resultado da solicitação de cotação nº 063/25,  encerrada em 26/05/2025.
 Atenciosamente, 
 Valdete Aparecida Andrett 
Fone: 48 3229-1200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1"/>
      <c r="N80" s="21"/>
      <c r="O80" s="21"/>
      <c r="P80" s="21"/>
      <c r="Q80" s="21"/>
    </row>
    <row r="81" spans="1:17" ht="15.75" x14ac:dyDescent="0.25">
      <c r="A81" s="21"/>
      <c r="B81" s="2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1:17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</sheetData>
  <dataConsolidate/>
  <mergeCells count="20">
    <mergeCell ref="A16:K16"/>
    <mergeCell ref="D8:H8"/>
    <mergeCell ref="A17:K17"/>
    <mergeCell ref="A31:K31"/>
    <mergeCell ref="J6:K6"/>
    <mergeCell ref="A15:K15"/>
    <mergeCell ref="H11:I11"/>
    <mergeCell ref="D12:F12"/>
    <mergeCell ref="A12:C12"/>
    <mergeCell ref="I6:I7"/>
    <mergeCell ref="A6:A7"/>
    <mergeCell ref="B6:B7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#REF!</xm:f>
          </x14:formula1>
          <xm:sqref>C10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C11</xm:sqref>
        </x14:dataValidation>
        <x14:dataValidation type="list" allowBlank="1" showInputMessage="1" showErrorMessage="1" xr:uid="{00000000-0002-0000-0000-000002000000}">
          <x14:formula1>
            <xm:f>#REF!</xm:f>
          </x14:formula1>
          <xm:sqref>A28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#REF!</xm:f>
          </x14:formula1>
          <xm:sqref>J11:J12</xm:sqref>
        </x14:dataValidation>
        <x14:dataValidation type="list" errorStyle="warning" allowBlank="1" showInputMessage="1" showErrorMessage="1" xr:uid="{00000000-0002-0000-0000-000005000000}">
          <x14:formula1>
            <xm:f>#REF!</xm:f>
          </x14:formula1>
          <xm:sqref>A15:K15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2025-05-21T19:28:44Z</cp:lastPrinted>
  <dcterms:created xsi:type="dcterms:W3CDTF">2012-07-27T16:56:19Z</dcterms:created>
  <dcterms:modified xsi:type="dcterms:W3CDTF">2025-05-21T19:29:04Z</dcterms:modified>
</cp:coreProperties>
</file>