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EstaPasta_de_trabalho" defaultThemeVersion="124226"/>
  <mc:AlternateContent xmlns:mc="http://schemas.openxmlformats.org/markup-compatibility/2006">
    <mc:Choice Requires="x15">
      <x15ac:absPath xmlns:x15ac="http://schemas.microsoft.com/office/spreadsheetml/2010/11/ac" url="V:\Geras\SUPRIMENTOS\LICITAÇÕES E CONTRATOS\2025\COTAÇÃO DE PREÇOS\120 - Central Telefônica PABX em Nuvem\00 - Arquivos Iniciais Cotação\"/>
    </mc:Choice>
  </mc:AlternateContent>
  <xr:revisionPtr revIDLastSave="0" documentId="13_ncr:1_{1C22BBDB-2DA0-4BC6-8E8E-D98DF6437414}" xr6:coauthVersionLast="47" xr6:coauthVersionMax="47" xr10:uidLastSave="{00000000-0000-0000-0000-000000000000}"/>
  <bookViews>
    <workbookView xWindow="28680" yWindow="-120" windowWidth="29040" windowHeight="15840" xr2:uid="{00000000-000D-0000-FFFF-FFFF00000000}"/>
  </bookViews>
  <sheets>
    <sheet name="Cotação" sheetId="2" r:id="rId1"/>
  </sheets>
  <definedNames>
    <definedName name="_xlnm.Print_Area" localSheetId="0">Cotação!$A$1:$K$45</definedName>
    <definedName name="OLE_LINK1" localSheetId="0">Cotação!$D$9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3" i="2" l="1"/>
  <c r="J2" i="2"/>
  <c r="A28" i="2" l="1"/>
  <c r="K86" i="2" l="1"/>
  <c r="H26" i="2" l="1"/>
  <c r="A26" i="2"/>
  <c r="B91" i="2" l="1"/>
  <c r="B87" i="2"/>
  <c r="C86" i="2"/>
  <c r="B90" i="2"/>
  <c r="B89" i="2"/>
  <c r="B88" i="2"/>
  <c r="B93" i="2" l="1"/>
  <c r="B94" i="2"/>
  <c r="A88" i="2"/>
  <c r="A86" i="2"/>
  <c r="A87" i="2"/>
  <c r="B86" i="2" s="1"/>
</calcChain>
</file>

<file path=xl/sharedStrings.xml><?xml version="1.0" encoding="utf-8"?>
<sst xmlns="http://schemas.openxmlformats.org/spreadsheetml/2006/main" count="95" uniqueCount="72">
  <si>
    <t xml:space="preserve">Cotação nº: </t>
  </si>
  <si>
    <t>Item</t>
  </si>
  <si>
    <t>Preço (R$)</t>
  </si>
  <si>
    <t>Total</t>
  </si>
  <si>
    <t>Condições Comerciais</t>
  </si>
  <si>
    <t>Razão Social:</t>
  </si>
  <si>
    <t>CNPJ:</t>
  </si>
  <si>
    <t>I. Estadual:</t>
  </si>
  <si>
    <t>Endereço:</t>
  </si>
  <si>
    <t>Bairro:</t>
  </si>
  <si>
    <t>Cidade:</t>
  </si>
  <si>
    <t>Estado:</t>
  </si>
  <si>
    <t>CEP:</t>
  </si>
  <si>
    <t>E-mail da Empresa:</t>
  </si>
  <si>
    <t>Tel.:</t>
  </si>
  <si>
    <t>FAX:</t>
  </si>
  <si>
    <t>Banco:</t>
  </si>
  <si>
    <t>Nº Banco:</t>
  </si>
  <si>
    <t>Agência:</t>
  </si>
  <si>
    <t>C/C:</t>
  </si>
  <si>
    <t>Nome Contato:</t>
  </si>
  <si>
    <t>E-mail Contato:</t>
  </si>
  <si>
    <t>Nº</t>
  </si>
  <si>
    <t>Qtdade</t>
  </si>
  <si>
    <t>Unitário</t>
  </si>
  <si>
    <t>Menor preço Global</t>
  </si>
  <si>
    <t>Parcelada</t>
  </si>
  <si>
    <t>Nome Adm. Responsável:</t>
  </si>
  <si>
    <r>
      <rPr>
        <b/>
        <sz val="11"/>
        <color theme="1"/>
        <rFont val="Calibri"/>
        <family val="2"/>
        <scheme val="minor"/>
      </rPr>
      <t xml:space="preserve">Preço: </t>
    </r>
    <r>
      <rPr>
        <sz val="11"/>
        <color theme="1"/>
        <rFont val="Calibri"/>
        <family val="2"/>
        <scheme val="minor"/>
      </rPr>
      <t>fixo e irreajustável</t>
    </r>
  </si>
  <si>
    <r>
      <rPr>
        <b/>
        <sz val="11"/>
        <color theme="1"/>
        <rFont val="Calibri"/>
        <family val="2"/>
        <scheme val="minor"/>
      </rPr>
      <t>Validade da proposta:</t>
    </r>
    <r>
      <rPr>
        <sz val="11"/>
        <color theme="1"/>
        <rFont val="Calibri"/>
        <family val="2"/>
        <scheme val="minor"/>
      </rPr>
      <t xml:space="preserve"> 60 dias</t>
    </r>
  </si>
  <si>
    <t>Serviços:</t>
  </si>
  <si>
    <t>\00 -COTAÇÃO</t>
  </si>
  <si>
    <t>\01 - E-MAIL´S</t>
  </si>
  <si>
    <t>Unid.</t>
  </si>
  <si>
    <t>Tipo de julgamento:</t>
  </si>
  <si>
    <t>Telefone: (48) 3229-1200</t>
  </si>
  <si>
    <t xml:space="preserve"> </t>
  </si>
  <si>
    <t>Analista do Processo - Encaminhar a Cotação com os Preços para o e-mail abaixo:</t>
  </si>
  <si>
    <t>Endereço de Entrega e/ou Execução:</t>
  </si>
  <si>
    <t>Prazo de Vigência Contratual:</t>
  </si>
  <si>
    <t>A presente Pesquisa de Preços objetiva também identificar Microempresas (ME) e Empresas de Pequeno Porte (EPP) no Estado de Santa Catarina ao que trata a LC 123/06 (Art. 47 e Inc. I e III do Art. 48), assim, solicitamos aos fornecedores acima enquadrados o encaminhamento de comprovante ao presente regime diferenciado de ME/EPP, o que pode ser realizado preenchendo a declaração disponível em anexo (Declaração de ME-EPP) e/ou preenchimento completo da Razão Social com a terminologia usual para ME/EPP ao final destacada.</t>
  </si>
  <si>
    <r>
      <t xml:space="preserve">Prezados Senhores, solicitamos a gentileza de nos </t>
    </r>
    <r>
      <rPr>
        <b/>
        <sz val="12"/>
        <color theme="1"/>
        <rFont val="Calibri"/>
        <family val="2"/>
        <scheme val="minor"/>
      </rPr>
      <t xml:space="preserve">fornecer orçamento </t>
    </r>
    <r>
      <rPr>
        <sz val="12"/>
        <color theme="1"/>
        <rFont val="Calibri"/>
        <family val="2"/>
        <scheme val="minor"/>
      </rPr>
      <t>para os seguintes itens:</t>
    </r>
  </si>
  <si>
    <t>* Nos preços apresentados devem estar INCLUSOS todos os tributos, impostos, fretes (CIF).                 
* O proponente interessado, ao encaminhar a proposta de preços, está ciente que  o seu orçamento atende integralmente as exigências constantes da especificação do objeto, bem como tomou ciência dos demais Anexos deste processo (quando houver).</t>
  </si>
  <si>
    <t>Companhia de Gás de Santa Catarina - SCGÁS 
Rua Antônio Luz, 255, Centro Empresarial Hoepcke, Centro,  Florianópolis – SC, CEP: 88010-410. 
CNPJ 86.864.543/0001-72  
Inscrição Estadual nº 253.028.655 
Site: www.scgas.com.br</t>
  </si>
  <si>
    <t xml:space="preserve">Data  de início de recebimento das propostas: </t>
  </si>
  <si>
    <t>Data limite para apresentação da Cotação de Preços:</t>
  </si>
  <si>
    <r>
      <t xml:space="preserve">Dados do Fornecedor - </t>
    </r>
    <r>
      <rPr>
        <sz val="11"/>
        <color theme="1"/>
        <rFont val="Calibri"/>
        <family val="2"/>
        <scheme val="minor"/>
      </rPr>
      <t>Preeencher preferencialmente a</t>
    </r>
    <r>
      <rPr>
        <b/>
        <sz val="11"/>
        <color theme="1"/>
        <rFont val="Calibri"/>
        <family val="2"/>
        <scheme val="minor"/>
      </rPr>
      <t xml:space="preserve"> Razão Social</t>
    </r>
    <r>
      <rPr>
        <sz val="11"/>
        <color theme="1"/>
        <rFont val="Calibri"/>
        <family val="2"/>
        <scheme val="minor"/>
      </rPr>
      <t xml:space="preserve"> e o </t>
    </r>
    <r>
      <rPr>
        <b/>
        <sz val="11"/>
        <color theme="1"/>
        <rFont val="Calibri"/>
        <family val="2"/>
        <scheme val="minor"/>
      </rPr>
      <t>CNPJ</t>
    </r>
  </si>
  <si>
    <t xml:space="preserve">Descrição do Objeto                                                                            </t>
  </si>
  <si>
    <t>Valdete Aparecida Andrett</t>
  </si>
  <si>
    <t>Mensal</t>
  </si>
  <si>
    <t>120/25</t>
  </si>
  <si>
    <t>24 meses</t>
  </si>
  <si>
    <t>Serviço de PABX Virtual, hospedado em datacenter da proponente, com capacidade de 224 (duzentos e vinte e quatro) ramais, integrado com a rede a rede pública de telecomunicações via STFC, incluindo chamadas ilimitadas para telefones fixos e móveis para todo território nacional e chamadas internacionais sob demanda, incluindo portabilidade numérica de todos os números telefônicos da SCGAS conforme regramento da Agência Nacional de Telecomunicações (ANATEL).</t>
  </si>
  <si>
    <t>Comunicação com a Rede Pública de Telecomunicações com 20 (vinte) canais de comunicação, associados a plano de ligações ilimitadas a nível nacional para a rede pública de telecomunicações (STFC).</t>
  </si>
  <si>
    <t>Licenças para todos os ramais, licenças de softphone, licenças de tarifação/bilhetagem e licenças de gravação de chamadas.</t>
  </si>
  <si>
    <t>185 (cento e oitenta e cinco) números telefônicos para uso na modalidade DDR (Discagem Direta a Ramal) na área 48 de Florianópolis/SC e Biguaçu/SC.</t>
  </si>
  <si>
    <t>10 (dez) números telefônicos para uso na modalidade DDR (Discagem Direta a Ramal) na área local 47 de Blumenau/SC.</t>
  </si>
  <si>
    <t>12 (doze) números telefônicos para uso na modalidade DDR (Discagem Direta a Ramal) na área local 47 de Joinville/SC.</t>
  </si>
  <si>
    <t>12 (doze) números telefônicos para uso na modalidade DDR (Discagem Direta a Ramal) na área local 48 de Criciúma/SC.</t>
  </si>
  <si>
    <t>5 (cinco) números telefônicos para uso na modalidade DDR (Discagem Direta a Ramal) na área local 49 de Lages/SC.</t>
  </si>
  <si>
    <t>Serviço de DDG ilimitado (0800) interconectado com a rede pública de telecomunicações via STFC por meio de 5 (cinco) canais, com portabilidade numérica, conforme regramento da Agência Nacional de Telecomunicações (ANATEL) com interface de gestão online para configuração do redirecionamento do número recebedor das chamadas do DDG 0800 em tempo real.</t>
  </si>
  <si>
    <t>Licença de URA</t>
  </si>
  <si>
    <t>Licença de software para telefonista</t>
  </si>
  <si>
    <t>Aparelhos Telefônicos IP</t>
  </si>
  <si>
    <t>Mão de obra de Implantação, Configuração, Testes e Treinamento (Cobrança única)</t>
  </si>
  <si>
    <t>Conforme Memorial Descritivo.</t>
  </si>
  <si>
    <t>Ramal</t>
  </si>
  <si>
    <t>Canal</t>
  </si>
  <si>
    <t>Unidade</t>
  </si>
  <si>
    <t>Números Telefônicos</t>
  </si>
  <si>
    <t>Conforme Memorial Descritivo</t>
  </si>
  <si>
    <t>Especificações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</si>
</sst>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1"/>
      <name val="Calibri"/>
      <family val="2"/>
      <scheme val="minor"/>
    </font>
    <font>
      <sz val="10"/>
      <name val="Calibri"/>
      <family val="2"/>
      <scheme val="minor"/>
    </font>
    <font>
      <sz val="11"/>
      <color theme="0" tint="-0.34998626667073579"/>
      <name val="Calibri"/>
      <family val="2"/>
      <scheme val="minor"/>
    </font>
    <font>
      <sz val="12"/>
      <color theme="0" tint="-0.34998626667073579"/>
      <name val="Calibri"/>
      <family val="2"/>
    </font>
    <font>
      <sz val="12"/>
      <color theme="1"/>
      <name val="Calibri"/>
      <family val="2"/>
      <scheme val="minor"/>
    </font>
    <font>
      <b/>
      <sz val="12"/>
      <color theme="1"/>
      <name val="Calibri"/>
      <family val="2"/>
      <scheme val="minor"/>
    </font>
    <font>
      <sz val="11"/>
      <color rgb="FFFF0000"/>
      <name val="Calibri"/>
      <family val="2"/>
      <scheme val="minor"/>
    </font>
    <font>
      <sz val="12"/>
      <color rgb="FFFF0000"/>
      <name val="Calibri"/>
      <family val="2"/>
    </font>
    <font>
      <b/>
      <sz val="11"/>
      <name val="Calibri"/>
      <family val="2"/>
      <scheme val="minor"/>
    </font>
    <font>
      <b/>
      <sz val="10.5"/>
      <color theme="1"/>
      <name val="Calibri"/>
      <family val="2"/>
      <scheme val="minor"/>
    </font>
    <font>
      <sz val="11"/>
      <color rgb="FF000000"/>
      <name val="Calibri"/>
      <family val="2"/>
      <scheme val="minor"/>
    </font>
    <font>
      <u/>
      <sz val="11"/>
      <color theme="1"/>
      <name val="Calibri"/>
      <family val="2"/>
      <scheme val="minor"/>
    </font>
    <font>
      <b/>
      <sz val="12"/>
      <color theme="0"/>
      <name val="Calibri"/>
      <family val="2"/>
      <scheme val="minor"/>
    </font>
    <font>
      <b/>
      <sz val="12"/>
      <name val="Calibri"/>
      <family val="2"/>
      <scheme val="minor"/>
    </font>
    <font>
      <b/>
      <i/>
      <sz val="12"/>
      <color theme="1"/>
      <name val="Calibri"/>
      <family val="2"/>
      <scheme val="minor"/>
    </font>
    <font>
      <b/>
      <sz val="14"/>
      <color theme="1"/>
      <name val="Calibri"/>
      <family val="2"/>
      <scheme val="minor"/>
    </font>
    <font>
      <sz val="14"/>
      <color theme="1"/>
      <name val="Calibri"/>
      <family val="2"/>
      <scheme val="minor"/>
    </font>
    <font>
      <b/>
      <i/>
      <u/>
      <sz val="12"/>
      <color theme="1"/>
      <name val="Calibri"/>
      <family val="2"/>
      <scheme val="minor"/>
    </font>
    <font>
      <sz val="11"/>
      <color theme="1"/>
      <name val="Arial"/>
      <family val="2"/>
    </font>
    <font>
      <b/>
      <sz val="10"/>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36">
    <xf numFmtId="0" fontId="0" fillId="0" borderId="0" xfId="0"/>
    <xf numFmtId="0" fontId="0" fillId="0" borderId="0" xfId="0" applyFont="1" applyProtection="1">
      <protection locked="0"/>
    </xf>
    <xf numFmtId="0" fontId="0" fillId="0" borderId="0" xfId="0" applyFont="1" applyAlignment="1" applyProtection="1">
      <alignment horizontal="left"/>
      <protection locked="0"/>
    </xf>
    <xf numFmtId="0" fontId="1" fillId="0" borderId="0" xfId="0" applyFont="1" applyProtection="1">
      <protection locked="0"/>
    </xf>
    <xf numFmtId="0" fontId="0" fillId="0" borderId="0" xfId="0" applyFont="1" applyBorder="1" applyProtection="1">
      <protection locked="0"/>
    </xf>
    <xf numFmtId="0" fontId="0" fillId="3" borderId="29" xfId="0" applyFont="1" applyFill="1" applyBorder="1" applyProtection="1">
      <protection locked="0"/>
    </xf>
    <xf numFmtId="0" fontId="0" fillId="3" borderId="30" xfId="0" applyFont="1" applyFill="1" applyBorder="1" applyProtection="1">
      <protection locked="0"/>
    </xf>
    <xf numFmtId="0" fontId="1" fillId="0" borderId="13" xfId="0" applyFont="1" applyBorder="1" applyProtection="1">
      <protection locked="0"/>
    </xf>
    <xf numFmtId="0" fontId="0" fillId="0" borderId="14" xfId="0" applyFont="1" applyBorder="1" applyProtection="1">
      <protection locked="0"/>
    </xf>
    <xf numFmtId="0" fontId="0" fillId="0" borderId="13" xfId="0" applyFont="1" applyBorder="1" applyProtection="1">
      <protection locked="0"/>
    </xf>
    <xf numFmtId="0" fontId="0" fillId="0" borderId="15" xfId="0" applyFont="1" applyBorder="1" applyProtection="1">
      <protection locked="0"/>
    </xf>
    <xf numFmtId="0" fontId="0" fillId="0" borderId="16" xfId="0" applyFont="1" applyBorder="1" applyProtection="1">
      <protection locked="0"/>
    </xf>
    <xf numFmtId="0" fontId="0" fillId="0" borderId="17" xfId="0" applyFont="1" applyBorder="1" applyProtection="1">
      <protection locked="0"/>
    </xf>
    <xf numFmtId="0" fontId="0" fillId="3" borderId="30" xfId="0" applyFont="1" applyFill="1" applyBorder="1" applyAlignment="1" applyProtection="1">
      <alignment horizontal="center"/>
      <protection locked="0"/>
    </xf>
    <xf numFmtId="0" fontId="0" fillId="3" borderId="30" xfId="0" applyFont="1" applyFill="1" applyBorder="1" applyAlignment="1" applyProtection="1">
      <alignment horizontal="left"/>
      <protection locked="0"/>
    </xf>
    <xf numFmtId="0" fontId="2" fillId="3" borderId="23" xfId="0" applyFont="1" applyFill="1" applyBorder="1" applyProtection="1">
      <protection locked="0"/>
    </xf>
    <xf numFmtId="0" fontId="3" fillId="0" borderId="0" xfId="0" applyFont="1" applyBorder="1" applyAlignment="1" applyProtection="1">
      <alignment horizontal="left" vertical="center" wrapText="1"/>
      <protection locked="0"/>
    </xf>
    <xf numFmtId="0" fontId="4" fillId="4" borderId="0" xfId="0" applyFont="1" applyFill="1" applyProtection="1">
      <protection locked="0"/>
    </xf>
    <xf numFmtId="0" fontId="4" fillId="0" borderId="0" xfId="0" applyFont="1" applyProtection="1">
      <protection locked="0"/>
    </xf>
    <xf numFmtId="0" fontId="5" fillId="0" borderId="0" xfId="0" applyFont="1" applyAlignment="1">
      <alignment vertical="center"/>
    </xf>
    <xf numFmtId="0" fontId="4" fillId="0" borderId="0" xfId="0" applyFont="1"/>
    <xf numFmtId="0" fontId="0" fillId="0" borderId="26" xfId="0" applyFont="1" applyBorder="1" applyAlignment="1" applyProtection="1">
      <alignment horizontal="center" vertical="center"/>
      <protection locked="0"/>
    </xf>
    <xf numFmtId="0" fontId="8" fillId="0" borderId="0" xfId="0" applyFont="1" applyProtection="1">
      <protection locked="0"/>
    </xf>
    <xf numFmtId="0" fontId="9" fillId="0" borderId="0" xfId="0" applyFont="1" applyAlignment="1">
      <alignment vertical="center"/>
    </xf>
    <xf numFmtId="0" fontId="1" fillId="3" borderId="30" xfId="0" applyFont="1" applyFill="1" applyBorder="1" applyProtection="1">
      <protection locked="0"/>
    </xf>
    <xf numFmtId="0" fontId="13" fillId="0" borderId="0" xfId="0" applyFont="1" applyProtection="1">
      <protection locked="0"/>
    </xf>
    <xf numFmtId="0" fontId="0" fillId="0" borderId="2" xfId="0" applyFont="1" applyBorder="1" applyAlignment="1" applyProtection="1">
      <alignment horizontal="center" vertical="center" wrapText="1"/>
      <protection locked="0"/>
    </xf>
    <xf numFmtId="0" fontId="0" fillId="0" borderId="2" xfId="0" applyFont="1" applyBorder="1" applyAlignment="1" applyProtection="1">
      <alignment horizontal="center" vertical="top" wrapText="1"/>
      <protection locked="0"/>
    </xf>
    <xf numFmtId="0" fontId="12" fillId="0" borderId="2" xfId="0" applyFont="1" applyBorder="1" applyAlignment="1">
      <alignment horizontal="center" vertical="center" wrapText="1"/>
    </xf>
    <xf numFmtId="0" fontId="0" fillId="0" borderId="26" xfId="0" applyFont="1" applyBorder="1" applyAlignment="1" applyProtection="1">
      <alignment horizontal="center" vertical="center" wrapText="1"/>
      <protection locked="0"/>
    </xf>
    <xf numFmtId="0" fontId="0" fillId="0" borderId="28" xfId="0" applyFont="1" applyBorder="1" applyAlignment="1" applyProtection="1">
      <alignment horizontal="center" vertical="top" wrapText="1"/>
      <protection locked="0"/>
    </xf>
    <xf numFmtId="4" fontId="0" fillId="0" borderId="2" xfId="0" applyNumberFormat="1" applyFont="1" applyBorder="1" applyAlignment="1" applyProtection="1">
      <alignment horizontal="center" vertical="center"/>
      <protection locked="0"/>
    </xf>
    <xf numFmtId="4" fontId="0" fillId="0" borderId="27" xfId="0" applyNumberFormat="1" applyFont="1" applyBorder="1" applyAlignment="1" applyProtection="1">
      <alignment horizontal="center" vertical="center"/>
      <protection locked="0"/>
    </xf>
    <xf numFmtId="4" fontId="0" fillId="0" borderId="2" xfId="0" applyNumberFormat="1" applyFont="1" applyBorder="1" applyAlignment="1" applyProtection="1">
      <alignment vertical="center"/>
      <protection locked="0"/>
    </xf>
    <xf numFmtId="4" fontId="0" fillId="0" borderId="27" xfId="0" applyNumberFormat="1" applyFont="1" applyBorder="1" applyAlignment="1" applyProtection="1">
      <alignment vertical="center"/>
      <protection locked="0"/>
    </xf>
    <xf numFmtId="4" fontId="0" fillId="0" borderId="2" xfId="0" applyNumberFormat="1" applyFont="1" applyBorder="1" applyAlignment="1" applyProtection="1">
      <alignment vertical="top" wrapText="1"/>
      <protection locked="0"/>
    </xf>
    <xf numFmtId="4" fontId="0" fillId="0" borderId="27" xfId="0" applyNumberFormat="1" applyFont="1" applyBorder="1" applyAlignment="1" applyProtection="1">
      <alignment vertical="top" wrapText="1"/>
      <protection locked="0"/>
    </xf>
    <xf numFmtId="4" fontId="13" fillId="0" borderId="2" xfId="0" applyNumberFormat="1" applyFont="1" applyBorder="1" applyAlignment="1" applyProtection="1">
      <alignment vertical="top" wrapText="1"/>
      <protection locked="0"/>
    </xf>
    <xf numFmtId="4" fontId="13" fillId="0" borderId="27" xfId="0" applyNumberFormat="1" applyFont="1" applyBorder="1" applyAlignment="1" applyProtection="1">
      <alignment vertical="top" wrapText="1"/>
      <protection locked="0"/>
    </xf>
    <xf numFmtId="3" fontId="0" fillId="0" borderId="2" xfId="0" applyNumberFormat="1" applyFont="1" applyBorder="1" applyAlignment="1" applyProtection="1">
      <alignment horizontal="center" vertical="top" wrapText="1"/>
      <protection locked="0"/>
    </xf>
    <xf numFmtId="0" fontId="1" fillId="0" borderId="0" xfId="0" applyFont="1" applyBorder="1" applyProtection="1">
      <protection locked="0"/>
    </xf>
    <xf numFmtId="0" fontId="7" fillId="0" borderId="0" xfId="0" applyFont="1" applyBorder="1" applyProtection="1">
      <protection locked="0"/>
    </xf>
    <xf numFmtId="0" fontId="6" fillId="0" borderId="11" xfId="0" applyFont="1" applyBorder="1" applyProtection="1">
      <protection locked="0"/>
    </xf>
    <xf numFmtId="0" fontId="1" fillId="4" borderId="13" xfId="0" applyFont="1" applyFill="1" applyBorder="1" applyProtection="1">
      <protection locked="0"/>
    </xf>
    <xf numFmtId="0" fontId="0" fillId="4" borderId="0" xfId="0" applyFont="1" applyFill="1" applyBorder="1" applyProtection="1">
      <protection locked="0"/>
    </xf>
    <xf numFmtId="0" fontId="0" fillId="4" borderId="0" xfId="0" applyFont="1" applyFill="1" applyProtection="1">
      <protection locked="0"/>
    </xf>
    <xf numFmtId="0" fontId="0" fillId="0" borderId="0" xfId="0" applyFont="1" applyBorder="1" applyAlignment="1" applyProtection="1">
      <protection locked="0"/>
    </xf>
    <xf numFmtId="0" fontId="7" fillId="3" borderId="30" xfId="0" applyFont="1" applyFill="1" applyBorder="1" applyAlignment="1" applyProtection="1">
      <alignment horizontal="center"/>
      <protection locked="0"/>
    </xf>
    <xf numFmtId="0" fontId="17" fillId="0" borderId="0" xfId="0" applyFont="1" applyBorder="1" applyAlignment="1" applyProtection="1">
      <alignment horizontal="right"/>
      <protection locked="0"/>
    </xf>
    <xf numFmtId="1" fontId="18" fillId="0" borderId="0" xfId="0" applyNumberFormat="1" applyFont="1" applyBorder="1" applyAlignment="1" applyProtection="1">
      <alignment horizontal="center"/>
      <protection locked="0"/>
    </xf>
    <xf numFmtId="0" fontId="14" fillId="4" borderId="0" xfId="0" applyFont="1" applyFill="1" applyBorder="1" applyAlignment="1" applyProtection="1">
      <protection locked="0"/>
    </xf>
    <xf numFmtId="0" fontId="14" fillId="4" borderId="0" xfId="0" applyFont="1" applyFill="1" applyBorder="1" applyAlignment="1" applyProtection="1">
      <alignment horizontal="center"/>
      <protection locked="0"/>
    </xf>
    <xf numFmtId="0" fontId="0" fillId="0" borderId="11" xfId="0" applyFont="1" applyBorder="1" applyProtection="1">
      <protection locked="0"/>
    </xf>
    <xf numFmtId="0" fontId="0" fillId="0" borderId="12" xfId="0" applyFont="1" applyBorder="1" applyProtection="1">
      <protection locked="0"/>
    </xf>
    <xf numFmtId="0" fontId="1" fillId="0" borderId="16" xfId="0" applyFont="1" applyBorder="1" applyProtection="1">
      <protection locked="0"/>
    </xf>
    <xf numFmtId="0" fontId="7" fillId="0" borderId="10" xfId="0" applyFont="1" applyBorder="1" applyProtection="1">
      <protection locked="0"/>
    </xf>
    <xf numFmtId="0" fontId="1" fillId="0" borderId="14" xfId="0" applyFont="1" applyBorder="1" applyProtection="1">
      <protection locked="0"/>
    </xf>
    <xf numFmtId="0" fontId="19" fillId="0" borderId="13" xfId="0" applyFont="1" applyBorder="1"/>
    <xf numFmtId="0" fontId="16" fillId="0" borderId="0" xfId="0" applyFont="1" applyBorder="1" applyProtection="1">
      <protection locked="0"/>
    </xf>
    <xf numFmtId="0" fontId="7" fillId="0" borderId="15" xfId="0" applyFont="1" applyBorder="1" applyProtection="1">
      <protection locked="0"/>
    </xf>
    <xf numFmtId="0" fontId="7" fillId="0" borderId="16" xfId="0" applyFont="1" applyBorder="1" applyProtection="1">
      <protection locked="0"/>
    </xf>
    <xf numFmtId="0" fontId="1" fillId="0" borderId="17" xfId="0" applyFont="1" applyBorder="1" applyProtection="1">
      <protection locked="0"/>
    </xf>
    <xf numFmtId="0" fontId="0" fillId="0" borderId="0" xfId="0" applyFont="1" applyFill="1" applyBorder="1" applyProtection="1">
      <protection locked="0"/>
    </xf>
    <xf numFmtId="0" fontId="6" fillId="4" borderId="15" xfId="0" applyFont="1" applyFill="1" applyBorder="1" applyProtection="1">
      <protection locked="0"/>
    </xf>
    <xf numFmtId="0" fontId="0" fillId="4" borderId="16" xfId="0" applyFont="1" applyFill="1" applyBorder="1" applyProtection="1">
      <protection locked="0"/>
    </xf>
    <xf numFmtId="0" fontId="7" fillId="4" borderId="16" xfId="0" applyFont="1" applyFill="1" applyBorder="1" applyProtection="1">
      <protection locked="0"/>
    </xf>
    <xf numFmtId="0" fontId="0" fillId="4" borderId="17" xfId="0" applyFont="1" applyFill="1" applyBorder="1" applyProtection="1">
      <protection locked="0"/>
    </xf>
    <xf numFmtId="0" fontId="7" fillId="4" borderId="13" xfId="0" applyFont="1" applyFill="1" applyBorder="1" applyProtection="1">
      <protection locked="0"/>
    </xf>
    <xf numFmtId="3" fontId="0" fillId="0" borderId="9" xfId="0" applyNumberFormat="1" applyFont="1" applyBorder="1" applyAlignment="1" applyProtection="1">
      <alignment horizontal="center" vertical="top" wrapText="1"/>
      <protection locked="0"/>
    </xf>
    <xf numFmtId="0" fontId="10" fillId="2" borderId="36" xfId="0" applyFont="1" applyFill="1" applyBorder="1" applyAlignment="1" applyProtection="1">
      <alignment horizontal="center" vertical="center" wrapText="1"/>
      <protection locked="0"/>
    </xf>
    <xf numFmtId="0" fontId="10" fillId="2" borderId="39" xfId="0" applyFont="1" applyFill="1" applyBorder="1" applyAlignment="1" applyProtection="1">
      <alignment horizontal="center" vertical="center" wrapText="1"/>
      <protection locked="0"/>
    </xf>
    <xf numFmtId="0" fontId="20" fillId="0" borderId="2" xfId="0" applyFont="1" applyBorder="1" applyAlignment="1">
      <alignment horizontal="center" vertical="center"/>
    </xf>
    <xf numFmtId="0" fontId="0" fillId="0" borderId="24" xfId="0" applyFont="1" applyBorder="1" applyAlignment="1" applyProtection="1">
      <alignment horizontal="center" vertical="top" wrapText="1"/>
      <protection locked="0"/>
    </xf>
    <xf numFmtId="0" fontId="0" fillId="0" borderId="9" xfId="0" applyFont="1" applyBorder="1" applyAlignment="1" applyProtection="1">
      <alignment horizontal="center" vertical="top" wrapText="1"/>
      <protection locked="0"/>
    </xf>
    <xf numFmtId="4" fontId="0" fillId="0" borderId="9" xfId="0" applyNumberFormat="1" applyFont="1" applyBorder="1" applyAlignment="1" applyProtection="1">
      <alignment vertical="top" wrapText="1"/>
      <protection locked="0"/>
    </xf>
    <xf numFmtId="4" fontId="0" fillId="0" borderId="25" xfId="0" applyNumberFormat="1" applyFont="1" applyBorder="1" applyAlignment="1" applyProtection="1">
      <alignment vertical="top" wrapText="1"/>
      <protection locked="0"/>
    </xf>
    <xf numFmtId="0" fontId="20" fillId="0" borderId="40" xfId="0" applyFont="1" applyBorder="1" applyAlignment="1">
      <alignment horizontal="center" vertical="center"/>
    </xf>
    <xf numFmtId="4" fontId="0" fillId="0" borderId="40" xfId="0" applyNumberFormat="1" applyFont="1" applyBorder="1" applyAlignment="1" applyProtection="1">
      <alignment vertical="top" wrapText="1"/>
      <protection locked="0"/>
    </xf>
    <xf numFmtId="4" fontId="0" fillId="0" borderId="41" xfId="0" applyNumberFormat="1" applyFont="1" applyBorder="1" applyAlignment="1" applyProtection="1">
      <alignment vertical="top" wrapText="1"/>
      <protection locked="0"/>
    </xf>
    <xf numFmtId="0" fontId="7" fillId="4" borderId="10" xfId="0" applyFont="1" applyFill="1" applyBorder="1" applyAlignment="1" applyProtection="1">
      <alignment horizontal="center"/>
      <protection locked="0"/>
    </xf>
    <xf numFmtId="0" fontId="7" fillId="4" borderId="11" xfId="0" applyFont="1" applyFill="1" applyBorder="1" applyAlignment="1" applyProtection="1">
      <alignment horizontal="center"/>
      <protection locked="0"/>
    </xf>
    <xf numFmtId="0" fontId="7" fillId="4" borderId="15" xfId="0" applyFont="1" applyFill="1" applyBorder="1" applyAlignment="1" applyProtection="1">
      <alignment horizontal="center"/>
      <protection locked="0"/>
    </xf>
    <xf numFmtId="0" fontId="7" fillId="4" borderId="16" xfId="0" applyFont="1" applyFill="1" applyBorder="1" applyAlignment="1" applyProtection="1">
      <alignment horizontal="center"/>
      <protection locked="0"/>
    </xf>
    <xf numFmtId="0" fontId="6" fillId="4" borderId="10" xfId="0" applyFont="1" applyFill="1" applyBorder="1" applyAlignment="1" applyProtection="1">
      <alignment horizontal="center"/>
      <protection locked="0"/>
    </xf>
    <xf numFmtId="0" fontId="6" fillId="4" borderId="11" xfId="0" applyFont="1" applyFill="1" applyBorder="1" applyAlignment="1" applyProtection="1">
      <alignment horizontal="center"/>
      <protection locked="0"/>
    </xf>
    <xf numFmtId="0" fontId="6" fillId="4" borderId="12" xfId="0" applyFont="1" applyFill="1" applyBorder="1" applyAlignment="1" applyProtection="1">
      <alignment horizontal="center"/>
      <protection locked="0"/>
    </xf>
    <xf numFmtId="0" fontId="7" fillId="4" borderId="12" xfId="0" applyFont="1" applyFill="1" applyBorder="1" applyAlignment="1" applyProtection="1">
      <alignment horizontal="center"/>
      <protection locked="0"/>
    </xf>
    <xf numFmtId="14" fontId="6" fillId="4" borderId="15" xfId="0" applyNumberFormat="1" applyFont="1" applyFill="1" applyBorder="1" applyAlignment="1" applyProtection="1">
      <alignment horizontal="center"/>
      <protection locked="0"/>
    </xf>
    <xf numFmtId="14" fontId="6" fillId="4" borderId="16" xfId="0" applyNumberFormat="1" applyFont="1" applyFill="1" applyBorder="1" applyAlignment="1" applyProtection="1">
      <alignment horizontal="center"/>
      <protection locked="0"/>
    </xf>
    <xf numFmtId="14" fontId="6" fillId="4" borderId="17" xfId="0" applyNumberFormat="1" applyFont="1" applyFill="1" applyBorder="1" applyAlignment="1" applyProtection="1">
      <alignment horizontal="center"/>
      <protection locked="0"/>
    </xf>
    <xf numFmtId="14" fontId="7" fillId="4" borderId="15" xfId="0" applyNumberFormat="1" applyFont="1" applyFill="1" applyBorder="1" applyAlignment="1" applyProtection="1">
      <alignment horizontal="center"/>
      <protection locked="0"/>
    </xf>
    <xf numFmtId="14" fontId="7" fillId="4" borderId="16" xfId="0" applyNumberFormat="1" applyFont="1" applyFill="1" applyBorder="1" applyAlignment="1" applyProtection="1">
      <alignment horizontal="center"/>
      <protection locked="0"/>
    </xf>
    <xf numFmtId="14" fontId="7" fillId="4" borderId="17" xfId="0" applyNumberFormat="1" applyFont="1" applyFill="1" applyBorder="1" applyAlignment="1" applyProtection="1">
      <alignment horizontal="center"/>
      <protection locked="0"/>
    </xf>
    <xf numFmtId="0" fontId="1" fillId="0" borderId="31" xfId="0" applyFont="1" applyBorder="1" applyAlignment="1" applyProtection="1">
      <alignment horizontal="left" wrapText="1"/>
      <protection locked="0"/>
    </xf>
    <xf numFmtId="0" fontId="1" fillId="0" borderId="32" xfId="0" applyFont="1" applyBorder="1" applyAlignment="1" applyProtection="1">
      <alignment horizontal="left" wrapText="1"/>
      <protection locked="0"/>
    </xf>
    <xf numFmtId="0" fontId="1" fillId="0" borderId="33" xfId="0" applyFont="1" applyBorder="1" applyAlignment="1" applyProtection="1">
      <alignment horizontal="left" wrapText="1"/>
      <protection locked="0"/>
    </xf>
    <xf numFmtId="0" fontId="10" fillId="2" borderId="22"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center" vertical="center" wrapText="1"/>
      <protection locked="0"/>
    </xf>
    <xf numFmtId="0" fontId="15" fillId="4" borderId="15" xfId="0" applyFont="1" applyFill="1" applyBorder="1" applyAlignment="1" applyProtection="1">
      <alignment horizontal="center" vertical="center" wrapText="1"/>
      <protection locked="0"/>
    </xf>
    <xf numFmtId="0" fontId="15" fillId="4" borderId="16" xfId="0" applyFont="1" applyFill="1" applyBorder="1" applyAlignment="1" applyProtection="1">
      <alignment horizontal="center" vertical="center" wrapText="1"/>
      <protection locked="0"/>
    </xf>
    <xf numFmtId="0" fontId="15" fillId="4" borderId="17" xfId="0" applyFont="1" applyFill="1" applyBorder="1" applyAlignment="1" applyProtection="1">
      <alignment horizontal="center" vertical="center" wrapText="1"/>
      <protection locked="0"/>
    </xf>
    <xf numFmtId="0" fontId="0" fillId="0" borderId="2" xfId="0" applyFont="1" applyBorder="1" applyAlignment="1">
      <alignment horizontal="left" vertical="center" wrapText="1"/>
    </xf>
    <xf numFmtId="0" fontId="7" fillId="4" borderId="0" xfId="0" applyFont="1" applyFill="1" applyBorder="1" applyAlignment="1" applyProtection="1">
      <alignment horizontal="center"/>
      <protection locked="0"/>
    </xf>
    <xf numFmtId="0" fontId="0" fillId="4" borderId="0" xfId="0" applyFont="1" applyFill="1" applyBorder="1" applyAlignment="1" applyProtection="1">
      <alignment horizontal="left"/>
      <protection locked="0"/>
    </xf>
    <xf numFmtId="0" fontId="1" fillId="0" borderId="13" xfId="0" applyFont="1" applyBorder="1" applyAlignment="1" applyProtection="1">
      <alignment horizontal="left"/>
      <protection locked="0"/>
    </xf>
    <xf numFmtId="0" fontId="1" fillId="0" borderId="0" xfId="0" applyFont="1" applyBorder="1" applyAlignment="1" applyProtection="1">
      <alignment horizontal="left"/>
      <protection locked="0"/>
    </xf>
    <xf numFmtId="0" fontId="10" fillId="2" borderId="20"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37"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6" fillId="4" borderId="31" xfId="0" applyFont="1" applyFill="1" applyBorder="1" applyAlignment="1" applyProtection="1">
      <alignment horizontal="left" vertical="center" wrapText="1"/>
      <protection locked="0"/>
    </xf>
    <xf numFmtId="0" fontId="7" fillId="4" borderId="32" xfId="0" applyFont="1" applyFill="1" applyBorder="1" applyAlignment="1" applyProtection="1">
      <alignment horizontal="left" vertical="center" wrapText="1"/>
      <protection locked="0"/>
    </xf>
    <xf numFmtId="0" fontId="7" fillId="4" borderId="33" xfId="0" applyFont="1" applyFill="1" applyBorder="1" applyAlignment="1" applyProtection="1">
      <alignment horizontal="left" vertical="center" wrapText="1"/>
      <protection locked="0"/>
    </xf>
    <xf numFmtId="0" fontId="1" fillId="3" borderId="29" xfId="0" applyFont="1" applyFill="1" applyBorder="1" applyAlignment="1" applyProtection="1">
      <alignment horizontal="center"/>
      <protection locked="0"/>
    </xf>
    <xf numFmtId="0" fontId="1" fillId="3" borderId="30" xfId="0" applyFont="1" applyFill="1" applyBorder="1" applyAlignment="1" applyProtection="1">
      <alignment horizontal="center"/>
      <protection locked="0"/>
    </xf>
    <xf numFmtId="0" fontId="1" fillId="3" borderId="23" xfId="0" applyFont="1" applyFill="1" applyBorder="1" applyAlignment="1" applyProtection="1">
      <alignment horizontal="center"/>
      <protection locked="0"/>
    </xf>
    <xf numFmtId="0" fontId="21" fillId="2" borderId="19" xfId="0" applyFont="1" applyFill="1" applyBorder="1" applyAlignment="1" applyProtection="1">
      <alignment horizontal="center" vertical="center" wrapText="1"/>
      <protection locked="0"/>
    </xf>
    <xf numFmtId="0" fontId="21" fillId="2" borderId="36"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0" fillId="2" borderId="35"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1" fillId="4" borderId="10" xfId="0" applyFont="1" applyFill="1" applyBorder="1" applyAlignment="1" applyProtection="1">
      <alignment horizontal="left" vertical="center" wrapText="1"/>
      <protection locked="0"/>
    </xf>
    <xf numFmtId="0" fontId="11" fillId="4" borderId="11" xfId="0" applyFont="1" applyFill="1" applyBorder="1" applyAlignment="1" applyProtection="1">
      <alignment horizontal="left" vertical="center" wrapText="1"/>
      <protection locked="0"/>
    </xf>
    <xf numFmtId="0" fontId="11" fillId="4" borderId="12" xfId="0" applyFont="1" applyFill="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40" xfId="0" applyFont="1" applyBorder="1" applyAlignment="1">
      <alignment horizontal="left" vertical="center" wrapText="1"/>
    </xf>
    <xf numFmtId="0" fontId="10" fillId="2" borderId="19" xfId="0" applyFont="1" applyFill="1" applyBorder="1" applyAlignment="1" applyProtection="1">
      <alignment horizontal="center" vertical="center" wrapText="1"/>
      <protection locked="0"/>
    </xf>
    <xf numFmtId="0" fontId="10" fillId="2" borderId="36"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552451</xdr:colOff>
      <xdr:row>0</xdr:row>
      <xdr:rowOff>85725</xdr:rowOff>
    </xdr:from>
    <xdr:to>
      <xdr:col>9</xdr:col>
      <xdr:colOff>238125</xdr:colOff>
      <xdr:row>1</xdr:row>
      <xdr:rowOff>9525</xdr:rowOff>
    </xdr:to>
    <xdr:sp macro="" textlink="">
      <xdr:nvSpPr>
        <xdr:cNvPr id="3" name="CaixaDeTexto 2">
          <a:extLst>
            <a:ext uri="{FF2B5EF4-FFF2-40B4-BE49-F238E27FC236}">
              <a16:creationId xmlns:a16="http://schemas.microsoft.com/office/drawing/2014/main" id="{00000000-0008-0000-0000-000003000000}"/>
            </a:ext>
          </a:extLst>
        </xdr:cNvPr>
        <xdr:cNvSpPr txBox="1"/>
      </xdr:nvSpPr>
      <xdr:spPr>
        <a:xfrm>
          <a:off x="3095626" y="85725"/>
          <a:ext cx="3305174" cy="20955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200" b="1">
              <a:latin typeface="Arial" pitchFamily="34" charset="0"/>
              <a:cs typeface="Arial" pitchFamily="34" charset="0"/>
            </a:rPr>
            <a:t>Planilha de Cotação</a:t>
          </a:r>
          <a:r>
            <a:rPr lang="pt-BR" sz="1200" b="1" baseline="0">
              <a:latin typeface="Arial" pitchFamily="34" charset="0"/>
              <a:cs typeface="Arial" pitchFamily="34" charset="0"/>
            </a:rPr>
            <a:t> de Preços</a:t>
          </a:r>
          <a:endParaRPr lang="pt-BR" sz="1200" b="1">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38100</xdr:colOff>
          <xdr:row>0</xdr:row>
          <xdr:rowOff>85725</xdr:rowOff>
        </xdr:from>
        <xdr:to>
          <xdr:col>3</xdr:col>
          <xdr:colOff>28575</xdr:colOff>
          <xdr:row>1</xdr:row>
          <xdr:rowOff>247650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a:alpha val="92999"/>
              </a:srgbClr>
            </a:solidFill>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R97"/>
  <sheetViews>
    <sheetView showGridLines="0" tabSelected="1" view="pageBreakPreview" zoomScaleNormal="100" zoomScaleSheetLayoutView="100" workbookViewId="0">
      <selection activeCell="I9" sqref="I9"/>
    </sheetView>
  </sheetViews>
  <sheetFormatPr defaultColWidth="9.140625" defaultRowHeight="15" x14ac:dyDescent="0.25"/>
  <cols>
    <col min="1" max="1" width="6.5703125" style="1" customWidth="1"/>
    <col min="2" max="2" width="9" style="1" customWidth="1"/>
    <col min="3" max="3" width="12" style="1" customWidth="1"/>
    <col min="4" max="5" width="9.28515625" style="1" customWidth="1"/>
    <col min="6" max="6" width="12.140625" style="1" customWidth="1"/>
    <col min="7" max="7" width="6.42578125" style="1" customWidth="1"/>
    <col min="8" max="10" width="12.5703125" style="1" customWidth="1"/>
    <col min="11" max="11" width="11.85546875" style="1" customWidth="1"/>
    <col min="12" max="16384" width="9.140625" style="1"/>
  </cols>
  <sheetData>
    <row r="1" spans="1:11" ht="22.5" customHeight="1" x14ac:dyDescent="0.25">
      <c r="H1" s="2"/>
      <c r="K1" s="4"/>
    </row>
    <row r="2" spans="1:11" ht="22.5" customHeight="1" thickBot="1" x14ac:dyDescent="0.35">
      <c r="A2" s="4"/>
      <c r="B2" s="4"/>
      <c r="C2" s="4"/>
      <c r="D2" s="4"/>
      <c r="E2" s="4"/>
      <c r="F2" s="4"/>
      <c r="G2" s="4"/>
      <c r="H2" s="4"/>
      <c r="I2" s="48" t="s">
        <v>22</v>
      </c>
      <c r="J2" s="49" t="str">
        <f>A4</f>
        <v>120/25</v>
      </c>
      <c r="K2" s="4"/>
    </row>
    <row r="3" spans="1:11" s="3" customFormat="1" ht="19.5" customHeight="1" x14ac:dyDescent="0.25">
      <c r="A3" s="79" t="s">
        <v>0</v>
      </c>
      <c r="B3" s="80"/>
      <c r="C3" s="83" t="s">
        <v>44</v>
      </c>
      <c r="D3" s="84"/>
      <c r="E3" s="84"/>
      <c r="F3" s="84"/>
      <c r="G3" s="85"/>
      <c r="H3" s="80" t="s">
        <v>45</v>
      </c>
      <c r="I3" s="80"/>
      <c r="J3" s="80"/>
      <c r="K3" s="86"/>
    </row>
    <row r="4" spans="1:11" ht="15.75" customHeight="1" thickBot="1" x14ac:dyDescent="0.3">
      <c r="A4" s="81" t="s">
        <v>50</v>
      </c>
      <c r="B4" s="82"/>
      <c r="C4" s="87">
        <v>45933</v>
      </c>
      <c r="D4" s="88"/>
      <c r="E4" s="88"/>
      <c r="F4" s="88"/>
      <c r="G4" s="89"/>
      <c r="H4" s="90">
        <v>45939</v>
      </c>
      <c r="I4" s="91"/>
      <c r="J4" s="91"/>
      <c r="K4" s="92"/>
    </row>
    <row r="5" spans="1:11" ht="79.5" customHeight="1" thickBot="1" x14ac:dyDescent="0.3">
      <c r="A5" s="112" t="s">
        <v>40</v>
      </c>
      <c r="B5" s="113"/>
      <c r="C5" s="113"/>
      <c r="D5" s="113"/>
      <c r="E5" s="113"/>
      <c r="F5" s="113"/>
      <c r="G5" s="113"/>
      <c r="H5" s="113"/>
      <c r="I5" s="113"/>
      <c r="J5" s="113"/>
      <c r="K5" s="114"/>
    </row>
    <row r="6" spans="1:11" ht="22.5" customHeight="1" thickBot="1" x14ac:dyDescent="0.3">
      <c r="A6" s="63" t="s">
        <v>41</v>
      </c>
      <c r="B6" s="64"/>
      <c r="C6" s="64"/>
      <c r="D6" s="64"/>
      <c r="E6" s="64"/>
      <c r="F6" s="64"/>
      <c r="G6" s="64"/>
      <c r="H6" s="64"/>
      <c r="I6" s="45"/>
      <c r="J6" s="65" t="s">
        <v>30</v>
      </c>
      <c r="K6" s="66"/>
    </row>
    <row r="7" spans="1:11" ht="15" customHeight="1" x14ac:dyDescent="0.25">
      <c r="A7" s="120" t="s">
        <v>1</v>
      </c>
      <c r="B7" s="122" t="s">
        <v>23</v>
      </c>
      <c r="C7" s="134" t="s">
        <v>33</v>
      </c>
      <c r="D7" s="106" t="s">
        <v>47</v>
      </c>
      <c r="E7" s="107"/>
      <c r="F7" s="107"/>
      <c r="G7" s="107"/>
      <c r="H7" s="108"/>
      <c r="I7" s="118" t="s">
        <v>71</v>
      </c>
      <c r="J7" s="96" t="s">
        <v>2</v>
      </c>
      <c r="K7" s="97"/>
    </row>
    <row r="8" spans="1:11" ht="30.75" customHeight="1" x14ac:dyDescent="0.25">
      <c r="A8" s="121"/>
      <c r="B8" s="123"/>
      <c r="C8" s="135"/>
      <c r="D8" s="109"/>
      <c r="E8" s="110"/>
      <c r="F8" s="110"/>
      <c r="G8" s="110"/>
      <c r="H8" s="111"/>
      <c r="I8" s="119"/>
      <c r="J8" s="69" t="s">
        <v>24</v>
      </c>
      <c r="K8" s="70" t="s">
        <v>3</v>
      </c>
    </row>
    <row r="9" spans="1:11" ht="118.5" customHeight="1" x14ac:dyDescent="0.25">
      <c r="A9" s="21">
        <v>1</v>
      </c>
      <c r="B9" s="71">
        <v>224</v>
      </c>
      <c r="C9" s="28" t="s">
        <v>66</v>
      </c>
      <c r="D9" s="101" t="s">
        <v>52</v>
      </c>
      <c r="E9" s="101"/>
      <c r="F9" s="101"/>
      <c r="G9" s="101"/>
      <c r="H9" s="101"/>
      <c r="I9" s="26" t="s">
        <v>70</v>
      </c>
      <c r="J9" s="31"/>
      <c r="K9" s="32"/>
    </row>
    <row r="10" spans="1:11" ht="62.25" customHeight="1" x14ac:dyDescent="0.25">
      <c r="A10" s="21">
        <v>2</v>
      </c>
      <c r="B10" s="71">
        <v>20</v>
      </c>
      <c r="C10" s="28" t="s">
        <v>67</v>
      </c>
      <c r="D10" s="101" t="s">
        <v>53</v>
      </c>
      <c r="E10" s="101"/>
      <c r="F10" s="101"/>
      <c r="G10" s="101"/>
      <c r="H10" s="101"/>
      <c r="I10" s="26" t="s">
        <v>70</v>
      </c>
      <c r="J10" s="33"/>
      <c r="K10" s="34"/>
    </row>
    <row r="11" spans="1:11" ht="39" customHeight="1" x14ac:dyDescent="0.25">
      <c r="A11" s="21">
        <v>3</v>
      </c>
      <c r="B11" s="71">
        <v>224</v>
      </c>
      <c r="C11" s="28" t="s">
        <v>68</v>
      </c>
      <c r="D11" s="101" t="s">
        <v>54</v>
      </c>
      <c r="E11" s="101"/>
      <c r="F11" s="101"/>
      <c r="G11" s="101"/>
      <c r="H11" s="101"/>
      <c r="I11" s="26" t="s">
        <v>70</v>
      </c>
      <c r="J11" s="35"/>
      <c r="K11" s="36"/>
    </row>
    <row r="12" spans="1:11" ht="39" customHeight="1" x14ac:dyDescent="0.25">
      <c r="A12" s="21">
        <v>4</v>
      </c>
      <c r="B12" s="71">
        <v>185</v>
      </c>
      <c r="C12" s="28" t="s">
        <v>69</v>
      </c>
      <c r="D12" s="101" t="s">
        <v>55</v>
      </c>
      <c r="E12" s="101"/>
      <c r="F12" s="101"/>
      <c r="G12" s="101"/>
      <c r="H12" s="101"/>
      <c r="I12" s="26" t="s">
        <v>70</v>
      </c>
      <c r="J12" s="35"/>
      <c r="K12" s="36"/>
    </row>
    <row r="13" spans="1:11" ht="39" customHeight="1" x14ac:dyDescent="0.25">
      <c r="A13" s="21">
        <v>5</v>
      </c>
      <c r="B13" s="71">
        <v>10</v>
      </c>
      <c r="C13" s="28" t="s">
        <v>69</v>
      </c>
      <c r="D13" s="101" t="s">
        <v>56</v>
      </c>
      <c r="E13" s="101"/>
      <c r="F13" s="101"/>
      <c r="G13" s="101"/>
      <c r="H13" s="101"/>
      <c r="I13" s="26" t="s">
        <v>70</v>
      </c>
      <c r="J13" s="35"/>
      <c r="K13" s="36"/>
    </row>
    <row r="14" spans="1:11" ht="39" customHeight="1" x14ac:dyDescent="0.25">
      <c r="A14" s="21">
        <v>6</v>
      </c>
      <c r="B14" s="71">
        <v>12</v>
      </c>
      <c r="C14" s="28" t="s">
        <v>69</v>
      </c>
      <c r="D14" s="101" t="s">
        <v>57</v>
      </c>
      <c r="E14" s="101"/>
      <c r="F14" s="101"/>
      <c r="G14" s="101"/>
      <c r="H14" s="101"/>
      <c r="I14" s="26" t="s">
        <v>70</v>
      </c>
      <c r="J14" s="35"/>
      <c r="K14" s="36"/>
    </row>
    <row r="15" spans="1:11" ht="39" customHeight="1" x14ac:dyDescent="0.25">
      <c r="A15" s="21">
        <v>7</v>
      </c>
      <c r="B15" s="71">
        <v>12</v>
      </c>
      <c r="C15" s="28" t="s">
        <v>69</v>
      </c>
      <c r="D15" s="101" t="s">
        <v>58</v>
      </c>
      <c r="E15" s="101"/>
      <c r="F15" s="101"/>
      <c r="G15" s="101"/>
      <c r="H15" s="101"/>
      <c r="I15" s="26" t="s">
        <v>70</v>
      </c>
      <c r="J15" s="35"/>
      <c r="K15" s="36"/>
    </row>
    <row r="16" spans="1:11" ht="39" customHeight="1" x14ac:dyDescent="0.25">
      <c r="A16" s="21">
        <v>8</v>
      </c>
      <c r="B16" s="71">
        <v>5</v>
      </c>
      <c r="C16" s="28" t="s">
        <v>69</v>
      </c>
      <c r="D16" s="101" t="s">
        <v>59</v>
      </c>
      <c r="E16" s="101"/>
      <c r="F16" s="101"/>
      <c r="G16" s="101"/>
      <c r="H16" s="101"/>
      <c r="I16" s="26" t="s">
        <v>70</v>
      </c>
      <c r="J16" s="35"/>
      <c r="K16" s="36"/>
    </row>
    <row r="17" spans="1:18" s="25" customFormat="1" ht="87" customHeight="1" x14ac:dyDescent="0.25">
      <c r="A17" s="21">
        <v>9</v>
      </c>
      <c r="B17" s="71">
        <v>5</v>
      </c>
      <c r="C17" s="28" t="s">
        <v>67</v>
      </c>
      <c r="D17" s="101" t="s">
        <v>60</v>
      </c>
      <c r="E17" s="101"/>
      <c r="F17" s="101"/>
      <c r="G17" s="101"/>
      <c r="H17" s="101"/>
      <c r="I17" s="26" t="s">
        <v>70</v>
      </c>
      <c r="J17" s="37"/>
      <c r="K17" s="38"/>
    </row>
    <row r="18" spans="1:18" ht="27.75" customHeight="1" x14ac:dyDescent="0.25">
      <c r="A18" s="21">
        <v>10</v>
      </c>
      <c r="B18" s="71">
        <v>1</v>
      </c>
      <c r="C18" s="28" t="s">
        <v>68</v>
      </c>
      <c r="D18" s="101" t="s">
        <v>61</v>
      </c>
      <c r="E18" s="101"/>
      <c r="F18" s="101"/>
      <c r="G18" s="101"/>
      <c r="H18" s="101"/>
      <c r="I18" s="26" t="s">
        <v>70</v>
      </c>
      <c r="J18" s="35"/>
      <c r="K18" s="36"/>
    </row>
    <row r="19" spans="1:18" ht="27.75" customHeight="1" x14ac:dyDescent="0.25">
      <c r="A19" s="29">
        <v>11</v>
      </c>
      <c r="B19" s="71">
        <v>1</v>
      </c>
      <c r="C19" s="28" t="s">
        <v>68</v>
      </c>
      <c r="D19" s="101" t="s">
        <v>62</v>
      </c>
      <c r="E19" s="101"/>
      <c r="F19" s="101"/>
      <c r="G19" s="101"/>
      <c r="H19" s="101"/>
      <c r="I19" s="26" t="s">
        <v>70</v>
      </c>
      <c r="J19" s="35"/>
      <c r="K19" s="36"/>
    </row>
    <row r="20" spans="1:18" ht="27.75" customHeight="1" x14ac:dyDescent="0.25">
      <c r="A20" s="29">
        <v>12</v>
      </c>
      <c r="B20" s="71">
        <v>4</v>
      </c>
      <c r="C20" s="28" t="s">
        <v>68</v>
      </c>
      <c r="D20" s="101" t="s">
        <v>63</v>
      </c>
      <c r="E20" s="101"/>
      <c r="F20" s="101"/>
      <c r="G20" s="101"/>
      <c r="H20" s="101"/>
      <c r="I20" s="26" t="s">
        <v>70</v>
      </c>
      <c r="J20" s="35"/>
      <c r="K20" s="36"/>
    </row>
    <row r="21" spans="1:18" ht="27.75" customHeight="1" thickBot="1" x14ac:dyDescent="0.3">
      <c r="A21" s="30">
        <v>13</v>
      </c>
      <c r="B21" s="76">
        <v>1</v>
      </c>
      <c r="C21" s="28" t="s">
        <v>68</v>
      </c>
      <c r="D21" s="133" t="s">
        <v>64</v>
      </c>
      <c r="E21" s="133"/>
      <c r="F21" s="133"/>
      <c r="G21" s="133"/>
      <c r="H21" s="133"/>
      <c r="I21" s="26" t="s">
        <v>70</v>
      </c>
      <c r="J21" s="77"/>
      <c r="K21" s="78"/>
    </row>
    <row r="22" spans="1:18" ht="15" hidden="1" customHeight="1" x14ac:dyDescent="0.3">
      <c r="A22" s="72">
        <v>14</v>
      </c>
      <c r="B22" s="68"/>
      <c r="C22" s="73"/>
      <c r="D22" s="127"/>
      <c r="E22" s="128"/>
      <c r="F22" s="128"/>
      <c r="G22" s="128"/>
      <c r="H22" s="129"/>
      <c r="I22" s="26" t="s">
        <v>70</v>
      </c>
      <c r="J22" s="74"/>
      <c r="K22" s="75"/>
    </row>
    <row r="23" spans="1:18" ht="15" hidden="1" customHeight="1" thickBot="1" x14ac:dyDescent="0.3">
      <c r="A23" s="30">
        <v>15</v>
      </c>
      <c r="B23" s="39"/>
      <c r="C23" s="27"/>
      <c r="D23" s="130"/>
      <c r="E23" s="131"/>
      <c r="F23" s="131"/>
      <c r="G23" s="131"/>
      <c r="H23" s="132"/>
      <c r="I23" s="26" t="s">
        <v>70</v>
      </c>
      <c r="J23" s="35"/>
      <c r="K23" s="36"/>
    </row>
    <row r="24" spans="1:18" ht="15" customHeight="1" x14ac:dyDescent="0.25">
      <c r="A24" s="5"/>
      <c r="B24" s="13"/>
      <c r="C24" s="6"/>
      <c r="D24" s="6"/>
      <c r="E24" s="24"/>
      <c r="F24" s="47" t="s">
        <v>4</v>
      </c>
      <c r="G24" s="24"/>
      <c r="H24" s="6"/>
      <c r="I24" s="6"/>
      <c r="J24" s="14"/>
      <c r="K24" s="15"/>
    </row>
    <row r="25" spans="1:18" ht="15" customHeight="1" x14ac:dyDescent="0.25">
      <c r="A25" s="7" t="s">
        <v>34</v>
      </c>
      <c r="B25" s="4"/>
      <c r="C25" s="44" t="s">
        <v>25</v>
      </c>
      <c r="D25" s="62"/>
      <c r="E25" s="4"/>
      <c r="F25" s="4"/>
      <c r="G25" s="4"/>
      <c r="H25" s="4" t="s">
        <v>28</v>
      </c>
      <c r="I25" s="4"/>
      <c r="J25" s="4"/>
      <c r="K25" s="8"/>
    </row>
    <row r="26" spans="1:18" ht="15" customHeight="1" x14ac:dyDescent="0.25">
      <c r="A26" s="7" t="str">
        <f>IF(J6="Materiais:","Forma de entrega:","Forma de execução:")</f>
        <v>Forma de execução:</v>
      </c>
      <c r="B26" s="4"/>
      <c r="C26" s="44" t="s">
        <v>26</v>
      </c>
      <c r="D26" s="40"/>
      <c r="E26" s="4"/>
      <c r="G26" s="50"/>
      <c r="H26" s="102" t="str">
        <f>IF(J6="Materiais:","Frete: CIF","Forma de pagamento:")</f>
        <v>Forma de pagamento:</v>
      </c>
      <c r="I26" s="102"/>
      <c r="J26" s="44" t="s">
        <v>49</v>
      </c>
    </row>
    <row r="27" spans="1:18" ht="15" customHeight="1" x14ac:dyDescent="0.25">
      <c r="A27" s="104" t="s">
        <v>39</v>
      </c>
      <c r="B27" s="105"/>
      <c r="C27" s="105"/>
      <c r="D27" s="103" t="s">
        <v>51</v>
      </c>
      <c r="E27" s="103"/>
      <c r="F27" s="103"/>
      <c r="G27" s="50"/>
      <c r="H27" s="51"/>
      <c r="I27" s="51"/>
      <c r="J27" s="4"/>
    </row>
    <row r="28" spans="1:18" ht="15" customHeight="1" x14ac:dyDescent="0.25">
      <c r="A28" s="43" t="str">
        <f>IF(J6="Materiais:","Horário de entrega: de Segunda a Sexta-Feira das 08:00 às 11:30 e das 13:30 às 17:00 horas.","Horário de execução: de Segunda a Sexta-Feira das 08:00 às 11:30 e das 13:30 às 17:00 horas.")</f>
        <v>Horário de execução: de Segunda a Sexta-Feira das 08:00 às 11:30 e das 13:30 às 17:00 horas.</v>
      </c>
      <c r="B28" s="44"/>
      <c r="C28" s="44"/>
      <c r="D28" s="44"/>
      <c r="E28" s="44"/>
      <c r="F28" s="44"/>
      <c r="G28" s="44"/>
      <c r="H28" s="45"/>
      <c r="I28" s="4"/>
      <c r="J28" s="4"/>
      <c r="K28" s="8"/>
    </row>
    <row r="29" spans="1:18" ht="15" customHeight="1" x14ac:dyDescent="0.25">
      <c r="A29" s="7" t="s">
        <v>38</v>
      </c>
      <c r="B29" s="4"/>
      <c r="C29" s="46"/>
      <c r="D29" s="46"/>
      <c r="E29" s="46"/>
      <c r="F29" s="46"/>
      <c r="G29" s="4"/>
      <c r="H29" s="4" t="s">
        <v>29</v>
      </c>
      <c r="I29" s="4"/>
      <c r="J29" s="4"/>
      <c r="K29" s="8"/>
    </row>
    <row r="30" spans="1:18" ht="54.75" customHeight="1" thickBot="1" x14ac:dyDescent="0.3">
      <c r="A30" s="98" t="s">
        <v>65</v>
      </c>
      <c r="B30" s="99"/>
      <c r="C30" s="99"/>
      <c r="D30" s="99"/>
      <c r="E30" s="99"/>
      <c r="F30" s="99"/>
      <c r="G30" s="99"/>
      <c r="H30" s="99"/>
      <c r="I30" s="99"/>
      <c r="J30" s="99"/>
      <c r="K30" s="100"/>
      <c r="O30" s="1" t="s">
        <v>36</v>
      </c>
    </row>
    <row r="31" spans="1:18" ht="63.75" customHeight="1" thickBot="1" x14ac:dyDescent="0.3">
      <c r="A31" s="124" t="s">
        <v>42</v>
      </c>
      <c r="B31" s="125"/>
      <c r="C31" s="125"/>
      <c r="D31" s="125"/>
      <c r="E31" s="125"/>
      <c r="F31" s="125"/>
      <c r="G31" s="125"/>
      <c r="H31" s="125"/>
      <c r="I31" s="125"/>
      <c r="J31" s="125"/>
      <c r="K31" s="126"/>
      <c r="R31" s="45"/>
    </row>
    <row r="32" spans="1:18" x14ac:dyDescent="0.25">
      <c r="A32" s="115" t="s">
        <v>46</v>
      </c>
      <c r="B32" s="116"/>
      <c r="C32" s="116"/>
      <c r="D32" s="116"/>
      <c r="E32" s="116"/>
      <c r="F32" s="116"/>
      <c r="G32" s="116"/>
      <c r="H32" s="116"/>
      <c r="I32" s="116"/>
      <c r="J32" s="116"/>
      <c r="K32" s="117"/>
    </row>
    <row r="33" spans="1:11" x14ac:dyDescent="0.25">
      <c r="A33" s="9" t="s">
        <v>5</v>
      </c>
      <c r="B33" s="4"/>
      <c r="C33" s="4"/>
      <c r="D33" s="4"/>
      <c r="E33" s="4"/>
      <c r="F33" s="4"/>
      <c r="G33" s="4"/>
      <c r="H33" s="4"/>
      <c r="I33" s="4"/>
      <c r="J33" s="4"/>
      <c r="K33" s="8"/>
    </row>
    <row r="34" spans="1:11" x14ac:dyDescent="0.25">
      <c r="A34" s="9" t="s">
        <v>6</v>
      </c>
      <c r="B34" s="4"/>
      <c r="C34" s="4"/>
      <c r="D34" s="4"/>
      <c r="E34" s="4"/>
      <c r="F34" s="4"/>
      <c r="G34" s="4" t="s">
        <v>7</v>
      </c>
      <c r="H34" s="4"/>
      <c r="I34" s="4"/>
      <c r="J34" s="4"/>
      <c r="K34" s="8"/>
    </row>
    <row r="35" spans="1:11" x14ac:dyDescent="0.25">
      <c r="A35" s="9" t="s">
        <v>8</v>
      </c>
      <c r="B35" s="4"/>
      <c r="C35" s="4"/>
      <c r="D35" s="4"/>
      <c r="E35" s="4"/>
      <c r="F35" s="4"/>
      <c r="G35" s="4" t="s">
        <v>9</v>
      </c>
      <c r="H35" s="4"/>
      <c r="I35" s="4"/>
      <c r="J35" s="4"/>
      <c r="K35" s="8"/>
    </row>
    <row r="36" spans="1:11" x14ac:dyDescent="0.25">
      <c r="A36" s="9" t="s">
        <v>10</v>
      </c>
      <c r="B36" s="4"/>
      <c r="C36" s="4"/>
      <c r="D36" s="4"/>
      <c r="E36" s="4"/>
      <c r="F36" s="4"/>
      <c r="G36" s="4" t="s">
        <v>11</v>
      </c>
      <c r="H36" s="4"/>
      <c r="I36" s="4" t="s">
        <v>12</v>
      </c>
      <c r="J36" s="4"/>
      <c r="K36" s="8"/>
    </row>
    <row r="37" spans="1:11" x14ac:dyDescent="0.25">
      <c r="A37" s="9" t="s">
        <v>13</v>
      </c>
      <c r="B37" s="4"/>
      <c r="C37" s="4"/>
      <c r="D37" s="4"/>
      <c r="E37" s="4"/>
      <c r="F37" s="4"/>
      <c r="G37" s="4" t="s">
        <v>14</v>
      </c>
      <c r="H37" s="4"/>
      <c r="I37" s="16" t="s">
        <v>15</v>
      </c>
      <c r="J37" s="4"/>
      <c r="K37" s="8"/>
    </row>
    <row r="38" spans="1:11" x14ac:dyDescent="0.25">
      <c r="A38" s="9" t="s">
        <v>16</v>
      </c>
      <c r="B38" s="4"/>
      <c r="C38" s="4"/>
      <c r="D38" s="4" t="s">
        <v>17</v>
      </c>
      <c r="E38" s="4"/>
      <c r="F38" s="4"/>
      <c r="G38" s="4" t="s">
        <v>18</v>
      </c>
      <c r="H38" s="4"/>
      <c r="I38" s="16" t="s">
        <v>19</v>
      </c>
      <c r="J38" s="4"/>
      <c r="K38" s="8"/>
    </row>
    <row r="39" spans="1:11" x14ac:dyDescent="0.25">
      <c r="A39" s="9" t="s">
        <v>27</v>
      </c>
      <c r="B39" s="4"/>
      <c r="C39" s="4"/>
      <c r="D39" s="4"/>
      <c r="E39" s="4"/>
      <c r="F39" s="4"/>
      <c r="G39" s="4"/>
      <c r="H39" s="4"/>
      <c r="I39" s="4"/>
      <c r="J39" s="4"/>
      <c r="K39" s="8"/>
    </row>
    <row r="40" spans="1:11" ht="15.75" thickBot="1" x14ac:dyDescent="0.3">
      <c r="A40" s="10" t="s">
        <v>20</v>
      </c>
      <c r="B40" s="11"/>
      <c r="C40" s="11"/>
      <c r="D40" s="11"/>
      <c r="E40" s="11"/>
      <c r="F40" s="11" t="s">
        <v>21</v>
      </c>
      <c r="G40" s="11"/>
      <c r="H40" s="11"/>
      <c r="I40" s="11"/>
      <c r="J40" s="11"/>
      <c r="K40" s="12"/>
    </row>
    <row r="41" spans="1:11" ht="15.75" x14ac:dyDescent="0.25">
      <c r="A41" s="55" t="s">
        <v>37</v>
      </c>
      <c r="B41" s="42"/>
      <c r="C41" s="42"/>
      <c r="D41" s="42"/>
      <c r="E41" s="42"/>
      <c r="F41" s="42"/>
      <c r="G41" s="42"/>
      <c r="H41" s="42"/>
      <c r="I41" s="52"/>
      <c r="J41" s="52"/>
      <c r="K41" s="53"/>
    </row>
    <row r="42" spans="1:11" s="3" customFormat="1" ht="15.75" x14ac:dyDescent="0.25">
      <c r="A42" s="67" t="s">
        <v>48</v>
      </c>
      <c r="B42" s="41"/>
      <c r="C42" s="41"/>
      <c r="D42" s="41"/>
      <c r="E42" s="40"/>
      <c r="F42" s="40"/>
      <c r="G42" s="40"/>
      <c r="H42" s="40"/>
      <c r="I42" s="40"/>
      <c r="J42" s="40"/>
      <c r="K42" s="56"/>
    </row>
    <row r="43" spans="1:11" s="3" customFormat="1" ht="15.75" x14ac:dyDescent="0.25">
      <c r="A43" s="57" t="str">
        <f>IF(A42="Adézio Machado","adezio.machado@scgas.com.br",IF(A42="Karen Kunzler Graff","karen.graff@scgas.com.br",IF(A42="Giovani Della Rocca","giovani.rocca@scgas.com.br",IF(A42="Roberta Fiamoncini da Silva","roberta.silva@scgas.com.br",IF(A42="Tirza Torres Pereira","tirza.pereira@scgas.com.br",IF(A42="Luciana Cristina da Silva","luciana.silva@scgas.com.br",IF(A42="Valdete Aparecida Andrett","valdete.andrett@scgas.com.br",IF(A42="Thiago Alves","thiago.alves@scgas.com.br",""))))))))</f>
        <v>valdete.andrett@scgas.com.br</v>
      </c>
      <c r="B43" s="58"/>
      <c r="C43" s="58"/>
      <c r="D43" s="58"/>
      <c r="E43" s="40"/>
      <c r="F43" s="40"/>
      <c r="G43" s="40"/>
      <c r="H43" s="40"/>
      <c r="I43" s="40"/>
      <c r="J43" s="40"/>
      <c r="K43" s="56"/>
    </row>
    <row r="44" spans="1:11" s="3" customFormat="1" ht="16.5" thickBot="1" x14ac:dyDescent="0.3">
      <c r="A44" s="59" t="s">
        <v>35</v>
      </c>
      <c r="B44" s="60"/>
      <c r="C44" s="60"/>
      <c r="D44" s="60"/>
      <c r="E44" s="54"/>
      <c r="F44" s="54"/>
      <c r="G44" s="54"/>
      <c r="H44" s="54"/>
      <c r="I44" s="54"/>
      <c r="J44" s="54"/>
      <c r="K44" s="61"/>
    </row>
    <row r="45" spans="1:11" ht="77.25" customHeight="1" thickBot="1" x14ac:dyDescent="0.3">
      <c r="A45" s="93" t="s">
        <v>43</v>
      </c>
      <c r="B45" s="94"/>
      <c r="C45" s="94"/>
      <c r="D45" s="94"/>
      <c r="E45" s="94"/>
      <c r="F45" s="94"/>
      <c r="G45" s="94"/>
      <c r="H45" s="94"/>
      <c r="I45" s="94"/>
      <c r="J45" s="94"/>
      <c r="K45" s="95"/>
    </row>
    <row r="83" spans="1:17" s="17" customFormat="1" x14ac:dyDescent="0.25">
      <c r="A83" s="1"/>
      <c r="B83" s="1"/>
      <c r="C83" s="1"/>
      <c r="D83" s="1"/>
      <c r="E83" s="1"/>
      <c r="F83" s="1"/>
      <c r="G83" s="1"/>
      <c r="H83" s="1"/>
      <c r="I83" s="1"/>
      <c r="J83" s="1"/>
      <c r="K83" s="1"/>
      <c r="L83" s="17" t="s">
        <v>31</v>
      </c>
    </row>
    <row r="84" spans="1:17" s="17" customFormat="1" x14ac:dyDescent="0.25">
      <c r="A84" s="1"/>
      <c r="B84" s="1"/>
      <c r="C84" s="1"/>
      <c r="D84" s="1"/>
      <c r="E84" s="1"/>
      <c r="F84" s="1"/>
      <c r="G84" s="1"/>
      <c r="H84" s="1"/>
      <c r="I84" s="1"/>
      <c r="J84" s="1"/>
      <c r="K84" s="1"/>
      <c r="L84" s="17" t="s">
        <v>32</v>
      </c>
    </row>
    <row r="85" spans="1:17" s="17" customFormat="1" x14ac:dyDescent="0.25">
      <c r="A85" s="18"/>
      <c r="B85" s="18"/>
      <c r="C85" s="18"/>
      <c r="D85" s="18"/>
      <c r="E85" s="18"/>
      <c r="F85" s="18"/>
      <c r="G85" s="18"/>
      <c r="H85" s="18"/>
      <c r="I85" s="18"/>
      <c r="J85" s="18"/>
      <c r="K85" s="18"/>
    </row>
    <row r="86" spans="1:17" s="18" customFormat="1" x14ac:dyDescent="0.25">
      <c r="A86" s="17" t="e">
        <f>CONCATENATE(C86,K86)</f>
        <v>#REF!</v>
      </c>
      <c r="B86" s="17" t="e">
        <f>A87&amp;"\"</f>
        <v>#REF!</v>
      </c>
      <c r="C86" s="17" t="e">
        <f>"V:\Gerhs\SUPRIMENTOS\LICITAÇÕES E CONTRATOS\"&amp;#REF!&amp;"\COTAÇÕES DE COMPRAS"&amp;"\"</f>
        <v>#REF!</v>
      </c>
      <c r="D86" s="17"/>
      <c r="E86" s="17"/>
      <c r="F86" s="17"/>
      <c r="G86" s="17"/>
      <c r="H86" s="17"/>
      <c r="I86" s="17"/>
      <c r="J86" s="17"/>
      <c r="K86" s="17" t="e">
        <f>#REF!&amp;" - "&amp;LEFT($D$9,30)&amp;"-"</f>
        <v>#REF!</v>
      </c>
      <c r="M86" s="22"/>
      <c r="N86" s="22"/>
      <c r="O86" s="22"/>
      <c r="P86" s="22"/>
      <c r="Q86" s="22"/>
    </row>
    <row r="87" spans="1:17" s="18" customFormat="1" x14ac:dyDescent="0.25">
      <c r="A87" s="17" t="e">
        <f>CONCATENATE($C$86,$K$86,L83)</f>
        <v>#REF!</v>
      </c>
      <c r="B87" s="17" t="e">
        <f>#REF!&amp;"_"&amp;#REF!&amp;".xlsm"</f>
        <v>#REF!</v>
      </c>
      <c r="C87" s="17"/>
      <c r="D87" s="17"/>
      <c r="E87" s="17"/>
      <c r="F87" s="17"/>
      <c r="G87" s="17"/>
      <c r="H87" s="17"/>
      <c r="I87" s="17"/>
      <c r="J87" s="17"/>
      <c r="K87" s="17"/>
      <c r="M87" s="22"/>
      <c r="N87" s="22"/>
      <c r="O87" s="22"/>
      <c r="P87" s="22"/>
      <c r="Q87" s="22"/>
    </row>
    <row r="88" spans="1:17" s="18" customFormat="1" x14ac:dyDescent="0.25">
      <c r="A88" s="17" t="e">
        <f>CONCATENATE($C$86,$K$86,L84)</f>
        <v>#REF!</v>
      </c>
      <c r="B88" s="17" t="e">
        <f>#REF!&amp;"_Cotação_"&amp;#REF!&amp;".pdf"</f>
        <v>#REF!</v>
      </c>
      <c r="C88" s="17"/>
      <c r="D88" s="17"/>
      <c r="E88" s="17"/>
      <c r="F88" s="17"/>
      <c r="G88" s="17"/>
      <c r="H88" s="17"/>
      <c r="I88" s="17"/>
      <c r="J88" s="17"/>
      <c r="K88" s="17"/>
      <c r="M88" s="22"/>
      <c r="N88" s="22"/>
      <c r="O88" s="22"/>
      <c r="P88" s="22"/>
      <c r="Q88" s="22"/>
    </row>
    <row r="89" spans="1:17" s="18" customFormat="1" x14ac:dyDescent="0.25">
      <c r="B89" s="17" t="e">
        <f>#REF!&amp;"_Comparativo_"&amp;#REF!&amp;".pdf"</f>
        <v>#REF!</v>
      </c>
      <c r="M89" s="22"/>
      <c r="N89" s="22"/>
      <c r="O89" s="22"/>
      <c r="P89" s="22"/>
      <c r="Q89" s="22"/>
    </row>
    <row r="90" spans="1:17" s="18" customFormat="1" x14ac:dyDescent="0.25">
      <c r="B90" s="17" t="e">
        <f>#REF!&amp;"_Resultado_"&amp;#REF!&amp;".pdf"</f>
        <v>#REF!</v>
      </c>
      <c r="M90" s="22"/>
      <c r="N90" s="22"/>
      <c r="O90" s="22"/>
      <c r="P90" s="22"/>
      <c r="Q90" s="22"/>
    </row>
    <row r="91" spans="1:17" s="18" customFormat="1" x14ac:dyDescent="0.25">
      <c r="B91" s="17" t="e">
        <f>"V:\Gerhs\SUPRIMENTOS\LICITAÇÕES E CONTRATOS\"&amp;#REF!&amp;"\COTAÇÕES DE COMPRAS\000 - COTAÇÕES ME-EPP\" &amp; "Formulário de Cotação - ME-EPP2.xlsm"</f>
        <v>#REF!</v>
      </c>
      <c r="M91" s="22"/>
      <c r="N91" s="22"/>
      <c r="O91" s="22"/>
      <c r="P91" s="22"/>
      <c r="Q91" s="22"/>
    </row>
    <row r="92" spans="1:17" x14ac:dyDescent="0.25">
      <c r="A92" s="18"/>
      <c r="B92" s="18"/>
      <c r="C92" s="18"/>
      <c r="D92" s="18"/>
      <c r="E92" s="18"/>
      <c r="F92" s="18"/>
      <c r="G92" s="18"/>
      <c r="H92" s="18"/>
      <c r="I92" s="18"/>
      <c r="J92" s="18"/>
      <c r="K92" s="18"/>
      <c r="L92" s="18"/>
      <c r="M92" s="22"/>
      <c r="N92" s="22"/>
      <c r="O92" s="22"/>
      <c r="P92" s="22"/>
      <c r="Q92" s="22"/>
    </row>
    <row r="93" spans="1:17" ht="15.75" x14ac:dyDescent="0.25">
      <c r="A93" s="18"/>
      <c r="B93" s="19" t="str">
        <f>"Prezados Srs.,  
Segue em anexo solicitação de cotação nº "&amp;A4&amp;"."&amp;" 
Aguardaremos retorno até "&amp;TEXT(H4,"dd/mm/aaaa")&amp;"."&amp;"
Favor nos enviar a proposta em papel timbrado de sua empresa, NÃO UTILIZAR A LOGOMARCA DA SCGÁS."&amp;" 
 Atenciosamente, 
 "</f>
        <v xml:space="preserve">Prezados Srs.,  
Segue em anexo solicitação de cotação nº 120/25. 
Aguardaremos retorno até 09/10/2025.
Favor nos enviar a proposta em papel timbrado de sua empresa, NÃO UTILIZAR A LOGOMARCA DA SCGÁS. 
 Atenciosamente, 
 </v>
      </c>
      <c r="C93" s="18"/>
      <c r="D93" s="18"/>
      <c r="E93" s="18"/>
      <c r="F93" s="18"/>
      <c r="G93" s="18"/>
      <c r="H93" s="18"/>
      <c r="I93" s="18"/>
      <c r="J93" s="18"/>
      <c r="K93" s="18"/>
      <c r="L93" s="18"/>
      <c r="M93" s="22"/>
      <c r="N93" s="22"/>
      <c r="O93" s="22"/>
      <c r="P93" s="22"/>
      <c r="Q93" s="22"/>
    </row>
    <row r="94" spans="1:17" x14ac:dyDescent="0.25">
      <c r="A94" s="18"/>
      <c r="B94" s="20" t="str">
        <f>"Prezados Srs.,  
Segue em resultado da solicitação de cotação nº "&amp;A4&amp;",  encerrada em "&amp;TEXT(H4,"dd/mm/aaaa")&amp;".
 Atenciosamente, 
 "
&amp;A42&amp;" 
"
&amp;"Fone: 48 3229-1200"</f>
        <v>Prezados Srs.,  
Segue em resultado da solicitação de cotação nº 120/25,  encerrada em 09/10/2025.
 Atenciosamente, 
 Valdete Aparecida Andrett 
Fone: 48 3229-1200</v>
      </c>
      <c r="C94" s="18"/>
      <c r="D94" s="18"/>
      <c r="E94" s="18"/>
      <c r="F94" s="18"/>
      <c r="G94" s="18"/>
      <c r="H94" s="18"/>
      <c r="I94" s="18"/>
      <c r="J94" s="18"/>
      <c r="K94" s="18"/>
      <c r="L94" s="18"/>
      <c r="M94" s="22"/>
      <c r="N94" s="22"/>
      <c r="O94" s="22"/>
      <c r="P94" s="22"/>
      <c r="Q94" s="22"/>
    </row>
    <row r="95" spans="1:17" ht="15.75" x14ac:dyDescent="0.25">
      <c r="A95" s="22"/>
      <c r="B95" s="23"/>
      <c r="C95" s="22"/>
      <c r="D95" s="22"/>
      <c r="E95" s="22"/>
      <c r="F95" s="22"/>
      <c r="G95" s="22"/>
      <c r="H95" s="22"/>
      <c r="I95" s="22"/>
      <c r="J95" s="22"/>
      <c r="K95" s="22"/>
      <c r="L95" s="22"/>
      <c r="M95" s="22"/>
      <c r="N95" s="22"/>
      <c r="O95" s="22"/>
      <c r="P95" s="22"/>
      <c r="Q95" s="22"/>
    </row>
    <row r="96" spans="1:17" x14ac:dyDescent="0.25">
      <c r="A96" s="22"/>
      <c r="B96" s="22"/>
      <c r="C96" s="22"/>
      <c r="D96" s="22"/>
      <c r="E96" s="22"/>
      <c r="F96" s="22"/>
      <c r="G96" s="22"/>
      <c r="H96" s="22"/>
      <c r="I96" s="22"/>
      <c r="J96" s="22"/>
      <c r="K96" s="22"/>
      <c r="L96" s="22"/>
      <c r="M96" s="22"/>
      <c r="N96" s="22"/>
      <c r="O96" s="22"/>
      <c r="P96" s="22"/>
      <c r="Q96" s="22"/>
    </row>
    <row r="97" spans="1:17" x14ac:dyDescent="0.25">
      <c r="A97" s="22"/>
      <c r="B97" s="22"/>
      <c r="C97" s="22"/>
      <c r="D97" s="22"/>
      <c r="E97" s="22"/>
      <c r="F97" s="22"/>
      <c r="G97" s="22"/>
      <c r="H97" s="22"/>
      <c r="I97" s="22"/>
      <c r="J97" s="22"/>
      <c r="K97" s="22"/>
      <c r="L97" s="22"/>
      <c r="M97" s="22"/>
      <c r="N97" s="22"/>
      <c r="O97" s="22"/>
      <c r="P97" s="22"/>
      <c r="Q97" s="22"/>
    </row>
  </sheetData>
  <dataConsolidate/>
  <mergeCells count="35">
    <mergeCell ref="A5:K5"/>
    <mergeCell ref="A32:K32"/>
    <mergeCell ref="I7:I8"/>
    <mergeCell ref="A7:A8"/>
    <mergeCell ref="B7:B8"/>
    <mergeCell ref="A31:K31"/>
    <mergeCell ref="D22:H22"/>
    <mergeCell ref="D23:H23"/>
    <mergeCell ref="D9:H9"/>
    <mergeCell ref="D11:H11"/>
    <mergeCell ref="D19:H19"/>
    <mergeCell ref="D20:H20"/>
    <mergeCell ref="D21:H21"/>
    <mergeCell ref="D10:H10"/>
    <mergeCell ref="D12:H12"/>
    <mergeCell ref="C7:C8"/>
    <mergeCell ref="A45:K45"/>
    <mergeCell ref="J7:K7"/>
    <mergeCell ref="A30:K30"/>
    <mergeCell ref="D18:H18"/>
    <mergeCell ref="D13:H13"/>
    <mergeCell ref="D14:H14"/>
    <mergeCell ref="D17:H17"/>
    <mergeCell ref="D15:H15"/>
    <mergeCell ref="D16:H16"/>
    <mergeCell ref="H26:I26"/>
    <mergeCell ref="D27:F27"/>
    <mergeCell ref="A27:C27"/>
    <mergeCell ref="D7:H8"/>
    <mergeCell ref="A3:B3"/>
    <mergeCell ref="A4:B4"/>
    <mergeCell ref="C3:G3"/>
    <mergeCell ref="H3:K3"/>
    <mergeCell ref="C4:G4"/>
    <mergeCell ref="H4:K4"/>
  </mergeCells>
  <printOptions horizontalCentered="1"/>
  <pageMargins left="0.27559055118110237" right="0.23622047244094491" top="0.35433070866141736" bottom="0.35433070866141736" header="0.31496062992125984" footer="0.31496062992125984"/>
  <pageSetup paperSize="9" scale="80" fitToHeight="2" orientation="portrait" r:id="rId1"/>
  <drawing r:id="rId2"/>
  <legacyDrawing r:id="rId3"/>
  <oleObjects>
    <mc:AlternateContent xmlns:mc="http://schemas.openxmlformats.org/markup-compatibility/2006">
      <mc:Choice Requires="x14">
        <oleObject progId="Word.Picture.8" shapeId="2051" r:id="rId4">
          <objectPr defaultSize="0" autoPict="0" r:id="rId5">
            <anchor moveWithCells="1" sizeWithCells="1">
              <from>
                <xdr:col>0</xdr:col>
                <xdr:colOff>38100</xdr:colOff>
                <xdr:row>0</xdr:row>
                <xdr:rowOff>85725</xdr:rowOff>
              </from>
              <to>
                <xdr:col>3</xdr:col>
                <xdr:colOff>28575</xdr:colOff>
                <xdr:row>1</xdr:row>
                <xdr:rowOff>247650</xdr:rowOff>
              </to>
            </anchor>
          </objectPr>
        </oleObject>
      </mc:Choice>
      <mc:Fallback>
        <oleObject progId="Word.Picture.8" shapeId="2051" r:id="rId4"/>
      </mc:Fallback>
    </mc:AlternateContent>
  </oleObjec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#REF!</xm:f>
          </x14:formula1>
          <xm:sqref>C25</xm:sqref>
        </x14:dataValidation>
        <x14:dataValidation type="list" allowBlank="1" showInputMessage="1" showErrorMessage="1" xr:uid="{00000000-0002-0000-0000-000001000000}">
          <x14:formula1>
            <xm:f>#REF!</xm:f>
          </x14:formula1>
          <xm:sqref>C26</xm:sqref>
        </x14:dataValidation>
        <x14:dataValidation type="list" allowBlank="1" showInputMessage="1" showErrorMessage="1" xr:uid="{00000000-0002-0000-0000-000003000000}">
          <x14:formula1>
            <xm:f>#REF!</xm:f>
          </x14:formula1>
          <xm:sqref>J6</xm:sqref>
        </x14:dataValidation>
        <x14:dataValidation type="list" errorStyle="warning" allowBlank="1" showInputMessage="1" showErrorMessage="1" xr:uid="{00000000-0002-0000-0000-000004000000}">
          <x14:formula1>
            <xm:f>#REF!</xm:f>
          </x14:formula1>
          <xm:sqref>J27</xm:sqref>
        </x14:dataValidation>
        <x14:dataValidation type="list" errorStyle="warning" allowBlank="1" showInputMessage="1" showErrorMessage="1" xr:uid="{00000000-0002-0000-0000-000005000000}">
          <x14:formula1>
            <xm:f>#REF!</xm:f>
          </x14:formula1>
          <xm:sqref>A30:K30</xm:sqref>
        </x14:dataValidation>
        <x14:dataValidation type="list" allowBlank="1" showInputMessage="1" showErrorMessage="1" xr:uid="{00000000-0002-0000-0000-000002000000}">
          <x14:formula1>
            <xm:f>#REF!</xm:f>
          </x14:formula1>
          <xm:sqref>A42</xm:sqref>
        </x14:dataValidation>
        <x14:dataValidation type="list" errorStyle="warning" allowBlank="1" showInputMessage="1" showErrorMessage="1" xr:uid="{EDC7D846-BD6B-4911-A5E5-F7B8B5F8B2B5}">
          <x14:formula1>
            <xm:f>#REF!</xm:f>
          </x14:formula1>
          <xm:sqref>J26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Cotação</vt:lpstr>
      <vt:lpstr>Cotação!Area_de_impressao</vt:lpstr>
      <vt:lpstr>Cotação!OLE_LINK1</vt:lpstr>
    </vt:vector>
  </TitlesOfParts>
  <Company>SCGAS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deivity.andrade</dc:creator>
  <cp:lastModifiedBy>Valdete Aparecida Andrett</cp:lastModifiedBy>
  <cp:lastPrinted>2025-10-03T17:16:12Z</cp:lastPrinted>
  <dcterms:created xsi:type="dcterms:W3CDTF">2012-07-27T16:56:19Z</dcterms:created>
  <dcterms:modified xsi:type="dcterms:W3CDTF">2025-10-03T17:32:21Z</dcterms:modified>
</cp:coreProperties>
</file>