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V:\Geras\SUPRIMENTOS\LICITAÇÕES E CONTRATOS\2026\COTAÇÃO DE PREÇOS\134 - CABO DE COBRE NÚ\00 - Arquivos Iniciais Cotação\"/>
    </mc:Choice>
  </mc:AlternateContent>
  <xr:revisionPtr revIDLastSave="0" documentId="13_ncr:1_{81F69FC9-E2E9-456F-9BAF-DFE8AB2026DC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Cotação" sheetId="2" r:id="rId1"/>
  </sheets>
  <definedNames>
    <definedName name="_xlnm.Print_Area" localSheetId="0">Cotação!$A$1:$K$45</definedName>
    <definedName name="OLE_LINK1" localSheetId="0">Cotação!$D$8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2" l="1"/>
  <c r="A27" i="2" l="1"/>
  <c r="K86" i="2" l="1"/>
  <c r="H25" i="2" l="1"/>
  <c r="A25" i="2"/>
  <c r="B91" i="2" l="1"/>
  <c r="J2" i="2"/>
  <c r="B87" i="2"/>
  <c r="C86" i="2"/>
  <c r="B90" i="2"/>
  <c r="B89" i="2"/>
  <c r="B88" i="2"/>
  <c r="B93" i="2" l="1"/>
  <c r="B94" i="2"/>
  <c r="A88" i="2"/>
  <c r="A86" i="2"/>
  <c r="A87" i="2"/>
  <c r="B86" i="2" s="1"/>
</calcChain>
</file>

<file path=xl/sharedStrings.xml><?xml version="1.0" encoding="utf-8"?>
<sst xmlns="http://schemas.openxmlformats.org/spreadsheetml/2006/main" count="57" uniqueCount="57">
  <si>
    <t xml:space="preserve">Cotação nº: </t>
  </si>
  <si>
    <t>Item</t>
  </si>
  <si>
    <t>Preço (R$)</t>
  </si>
  <si>
    <t>Total</t>
  </si>
  <si>
    <t>Condições Comerciais</t>
  </si>
  <si>
    <t>Razão Social:</t>
  </si>
  <si>
    <t>CNPJ:</t>
  </si>
  <si>
    <t>I. Estadual:</t>
  </si>
  <si>
    <t>Endereço:</t>
  </si>
  <si>
    <t>Bairro:</t>
  </si>
  <si>
    <t>Cidade:</t>
  </si>
  <si>
    <t>Estado:</t>
  </si>
  <si>
    <t>CEP:</t>
  </si>
  <si>
    <t>E-mail da Empresa:</t>
  </si>
  <si>
    <t>Tel.:</t>
  </si>
  <si>
    <t>FAX:</t>
  </si>
  <si>
    <t>Banco:</t>
  </si>
  <si>
    <t>Nº Banco:</t>
  </si>
  <si>
    <t>Agência:</t>
  </si>
  <si>
    <t>C/C:</t>
  </si>
  <si>
    <t>Nome Contato:</t>
  </si>
  <si>
    <t>E-mail Contato:</t>
  </si>
  <si>
    <t>Nº</t>
  </si>
  <si>
    <t>Qtdade</t>
  </si>
  <si>
    <t>Menor preço Global</t>
  </si>
  <si>
    <t>SELECIONE</t>
  </si>
  <si>
    <t>Única</t>
  </si>
  <si>
    <t>Nome Adm. Responsável:</t>
  </si>
  <si>
    <r>
      <rPr>
        <b/>
        <sz val="11"/>
        <color theme="1"/>
        <rFont val="Calibri"/>
        <family val="2"/>
        <scheme val="minor"/>
      </rPr>
      <t xml:space="preserve">Preço: </t>
    </r>
    <r>
      <rPr>
        <sz val="11"/>
        <color theme="1"/>
        <rFont val="Calibri"/>
        <family val="2"/>
        <scheme val="minor"/>
      </rPr>
      <t>fixo e irreajustável</t>
    </r>
  </si>
  <si>
    <t>\00 -COTAÇÃO</t>
  </si>
  <si>
    <t>\01 - E-MAIL´S</t>
  </si>
  <si>
    <t>Materiais:</t>
  </si>
  <si>
    <t>Unid.</t>
  </si>
  <si>
    <t>Tipo de julgamento:</t>
  </si>
  <si>
    <t>Telefone: (48) 3229-1200</t>
  </si>
  <si>
    <t xml:space="preserve"> </t>
  </si>
  <si>
    <t>Analista do Processo - Encaminhar a Cotação com os Preços para o e-mail abaixo:</t>
  </si>
  <si>
    <r>
      <t xml:space="preserve">Prezados Senhores, solicitamos a gentileza de nos </t>
    </r>
    <r>
      <rPr>
        <b/>
        <sz val="12"/>
        <color theme="1"/>
        <rFont val="Calibri"/>
        <family val="2"/>
        <scheme val="minor"/>
      </rPr>
      <t xml:space="preserve">fornecer orçamento </t>
    </r>
    <r>
      <rPr>
        <sz val="12"/>
        <color theme="1"/>
        <rFont val="Calibri"/>
        <family val="2"/>
        <scheme val="minor"/>
      </rPr>
      <t xml:space="preserve">para os seguintes </t>
    </r>
  </si>
  <si>
    <t>Endereço de Entrega e/ou Execução:</t>
  </si>
  <si>
    <t>Prazo de Vigência Contratual:</t>
  </si>
  <si>
    <t>Companhia de Gás de Santa Catarina - SCGÁS 
Rua Antônio Luz, 255, Centro Empresarial Hoepcke, Centro,  Florianópolis – SC, CEP: 88010-410.
CNPJ 86.864.543/0001-72  
Inscrição Estadual nº 253.028.655 
Site: www.scgas.com.br</t>
  </si>
  <si>
    <t>Descrição do Objeto</t>
  </si>
  <si>
    <t xml:space="preserve">Data  de início de recebimento das propostas: </t>
  </si>
  <si>
    <t>Data limite para apresentação da Cotação de Preços:</t>
  </si>
  <si>
    <t>* Nos preços apresentados devem estar INCLUSOS todos os tributos, impostos, fretes (CIF), sendo necessário destacar a alíquota do ICMS, quando houver, assim como os casos de ICMS -ST (Substituição Tributária).        
* O proponente interessado, ao encaminhar a proposta de preços, está ciente que  o seu orçamento atende integralmente as exigências constantes da especificação do objeto, bem como tomou ciência do documento Anexo – Instruções aos Proponentes, e demais Anexos deste processo.                                       * A SCGÁS é uma empresa de economia mista vinculada à Lei 13.303/16.</t>
  </si>
  <si>
    <r>
      <t xml:space="preserve">Dados do Fornecedor - </t>
    </r>
    <r>
      <rPr>
        <sz val="11"/>
        <color theme="1"/>
        <rFont val="Calibri"/>
        <family val="2"/>
        <scheme val="minor"/>
      </rPr>
      <t xml:space="preserve">Preencher no mínimo a </t>
    </r>
    <r>
      <rPr>
        <b/>
        <sz val="11"/>
        <color theme="1"/>
        <rFont val="Calibri"/>
        <family val="2"/>
        <scheme val="minor"/>
      </rPr>
      <t>Razão Social,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theme="1"/>
        <rFont val="Calibri"/>
        <family val="2"/>
        <scheme val="minor"/>
      </rPr>
      <t>CNPJ</t>
    </r>
    <r>
      <rPr>
        <sz val="11"/>
        <color theme="1"/>
        <rFont val="Calibri"/>
        <family val="2"/>
        <scheme val="minor"/>
      </rPr>
      <t xml:space="preserve"> e o </t>
    </r>
    <r>
      <rPr>
        <b/>
        <sz val="11"/>
        <color theme="1"/>
        <rFont val="Calibri"/>
        <family val="2"/>
        <scheme val="minor"/>
      </rPr>
      <t>Nome do Responsável</t>
    </r>
  </si>
  <si>
    <r>
      <rPr>
        <b/>
        <sz val="11"/>
        <color theme="1"/>
        <rFont val="Calibri"/>
        <family val="2"/>
        <scheme val="minor"/>
      </rPr>
      <t>Validade da proposta:</t>
    </r>
    <r>
      <rPr>
        <sz val="11"/>
        <color theme="1"/>
        <rFont val="Calibri"/>
        <family val="2"/>
        <scheme val="minor"/>
      </rPr>
      <t xml:space="preserve"> 60 dias</t>
    </r>
  </si>
  <si>
    <t>Rodovia SC 407, Km 3,5 - Centro Industrial e Comercial de Biguaçu CICOBI - Rua Edgard Hoffmann, nº 309 - Bairro Beira Rio - Biguaçu/SC - CEP: 88164-275
Telefone (48) 3229-1180/3229-1181/3229-1182</t>
  </si>
  <si>
    <t>Especificação</t>
  </si>
  <si>
    <t>Unitário</t>
  </si>
  <si>
    <t>600 metros. Seção: 50 mm²; 7 fios, Cabo sem isolamento Classe de encordoamento: conforme NBR 6524</t>
  </si>
  <si>
    <t>CABO DE COBRE NÚ</t>
  </si>
  <si>
    <t>134/2026</t>
  </si>
  <si>
    <t>30 dias</t>
  </si>
  <si>
    <t>Bruno Souza Gomes</t>
  </si>
  <si>
    <t>bruno.gomes@scgas.com.br</t>
  </si>
  <si>
    <t>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</si>
</sst>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2"/>
      <color theme="0" tint="-0.34998626667073579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sz val="1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i/>
      <u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3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0" fillId="3" borderId="29" xfId="0" applyFill="1" applyBorder="1" applyProtection="1">
      <protection locked="0"/>
    </xf>
    <xf numFmtId="0" fontId="0" fillId="3" borderId="30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left"/>
      <protection locked="0"/>
    </xf>
    <xf numFmtId="0" fontId="2" fillId="3" borderId="23" xfId="0" applyFont="1" applyFill="1" applyBorder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4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26" xfId="0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>
      <alignment vertical="center"/>
    </xf>
    <xf numFmtId="0" fontId="1" fillId="3" borderId="30" xfId="0" applyFont="1" applyFill="1" applyBorder="1" applyProtection="1">
      <protection locked="0"/>
    </xf>
    <xf numFmtId="0" fontId="13" fillId="0" borderId="0" xfId="0" applyFont="1" applyProtection="1"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top" wrapText="1"/>
      <protection locked="0"/>
    </xf>
    <xf numFmtId="0" fontId="0" fillId="0" borderId="28" xfId="0" applyBorder="1" applyAlignment="1" applyProtection="1">
      <alignment horizontal="center" vertical="top" wrapText="1"/>
      <protection locked="0"/>
    </xf>
    <xf numFmtId="4" fontId="0" fillId="0" borderId="2" xfId="0" applyNumberFormat="1" applyBorder="1" applyAlignment="1" applyProtection="1">
      <alignment horizontal="center" vertical="center"/>
      <protection locked="0"/>
    </xf>
    <xf numFmtId="4" fontId="0" fillId="0" borderId="27" xfId="0" applyNumberForma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4" fontId="0" fillId="0" borderId="27" xfId="0" applyNumberFormat="1" applyBorder="1" applyAlignment="1" applyProtection="1">
      <alignment vertical="center"/>
      <protection locked="0"/>
    </xf>
    <xf numFmtId="4" fontId="0" fillId="0" borderId="2" xfId="0" applyNumberFormat="1" applyBorder="1" applyAlignment="1" applyProtection="1">
      <alignment vertical="top" wrapText="1"/>
      <protection locked="0"/>
    </xf>
    <xf numFmtId="4" fontId="0" fillId="0" borderId="27" xfId="0" applyNumberFormat="1" applyBorder="1" applyAlignment="1" applyProtection="1">
      <alignment vertical="top" wrapText="1"/>
      <protection locked="0"/>
    </xf>
    <xf numFmtId="4" fontId="13" fillId="0" borderId="2" xfId="0" applyNumberFormat="1" applyFont="1" applyBorder="1" applyAlignment="1" applyProtection="1">
      <alignment vertical="top" wrapText="1"/>
      <protection locked="0"/>
    </xf>
    <xf numFmtId="4" fontId="13" fillId="0" borderId="27" xfId="0" applyNumberFormat="1" applyFont="1" applyBorder="1" applyAlignment="1" applyProtection="1">
      <alignment vertical="top" wrapText="1"/>
      <protection locked="0"/>
    </xf>
    <xf numFmtId="0" fontId="7" fillId="0" borderId="0" xfId="0" applyFont="1" applyProtection="1">
      <protection locked="0"/>
    </xf>
    <xf numFmtId="0" fontId="6" fillId="0" borderId="11" xfId="0" applyFont="1" applyBorder="1" applyProtection="1">
      <protection locked="0"/>
    </xf>
    <xf numFmtId="0" fontId="0" fillId="4" borderId="0" xfId="0" applyFill="1" applyProtection="1">
      <protection locked="0"/>
    </xf>
    <xf numFmtId="0" fontId="7" fillId="3" borderId="30" xfId="0" applyFont="1" applyFill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right"/>
      <protection locked="0"/>
    </xf>
    <xf numFmtId="1" fontId="19" fillId="0" borderId="0" xfId="0" applyNumberFormat="1" applyFont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1" fillId="0" borderId="16" xfId="0" applyFont="1" applyBorder="1" applyProtection="1">
      <protection locked="0"/>
    </xf>
    <xf numFmtId="0" fontId="7" fillId="0" borderId="10" xfId="0" applyFont="1" applyBorder="1" applyProtection="1">
      <protection locked="0"/>
    </xf>
    <xf numFmtId="0" fontId="1" fillId="0" borderId="14" xfId="0" applyFont="1" applyBorder="1" applyProtection="1">
      <protection locked="0"/>
    </xf>
    <xf numFmtId="0" fontId="20" fillId="0" borderId="13" xfId="0" applyFont="1" applyBorder="1"/>
    <xf numFmtId="0" fontId="17" fillId="0" borderId="0" xfId="0" applyFont="1" applyProtection="1">
      <protection locked="0"/>
    </xf>
    <xf numFmtId="0" fontId="7" fillId="0" borderId="15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0" fillId="3" borderId="29" xfId="0" applyFill="1" applyBorder="1"/>
    <xf numFmtId="0" fontId="0" fillId="3" borderId="30" xfId="0" applyFill="1" applyBorder="1"/>
    <xf numFmtId="0" fontId="1" fillId="3" borderId="30" xfId="0" applyFont="1" applyFill="1" applyBorder="1"/>
    <xf numFmtId="0" fontId="1" fillId="3" borderId="30" xfId="0" applyFont="1" applyFill="1" applyBorder="1" applyAlignment="1">
      <alignment horizontal="center"/>
    </xf>
    <xf numFmtId="0" fontId="0" fillId="3" borderId="23" xfId="0" applyFill="1" applyBorder="1"/>
    <xf numFmtId="0" fontId="12" fillId="0" borderId="5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22" fillId="0" borderId="0" xfId="1" applyProtection="1">
      <protection locked="0"/>
    </xf>
    <xf numFmtId="0" fontId="7" fillId="0" borderId="13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6" fillId="0" borderId="15" xfId="0" applyFont="1" applyBorder="1" applyProtection="1">
      <protection locked="0"/>
    </xf>
    <xf numFmtId="0" fontId="0" fillId="0" borderId="32" xfId="0" applyBorder="1" applyProtection="1">
      <protection locked="0"/>
    </xf>
    <xf numFmtId="0" fontId="7" fillId="0" borderId="32" xfId="0" applyFont="1" applyBorder="1" applyProtection="1">
      <protection locked="0"/>
    </xf>
    <xf numFmtId="0" fontId="0" fillId="0" borderId="33" xfId="0" applyBorder="1" applyProtection="1"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5" fillId="2" borderId="20" xfId="0" applyFont="1" applyFill="1" applyBorder="1" applyAlignment="1" applyProtection="1">
      <alignment horizontal="center" vertical="center" wrapText="1"/>
      <protection locked="0"/>
    </xf>
    <xf numFmtId="0" fontId="15" fillId="2" borderId="11" xfId="0" applyFont="1" applyFill="1" applyBorder="1" applyAlignment="1" applyProtection="1">
      <alignment horizontal="center" vertical="center" wrapText="1"/>
      <protection locked="0"/>
    </xf>
    <xf numFmtId="0" fontId="15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7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4" borderId="10" xfId="0" applyFont="1" applyFill="1" applyBorder="1" applyAlignment="1" applyProtection="1">
      <alignment horizontal="center"/>
      <protection locked="0"/>
    </xf>
    <xf numFmtId="0" fontId="7" fillId="4" borderId="12" xfId="0" applyFont="1" applyFill="1" applyBorder="1" applyAlignment="1" applyProtection="1">
      <alignment horizontal="center"/>
      <protection locked="0"/>
    </xf>
    <xf numFmtId="0" fontId="7" fillId="4" borderId="11" xfId="0" applyFont="1" applyFill="1" applyBorder="1" applyAlignment="1" applyProtection="1">
      <alignment horizontal="center"/>
      <protection locked="0"/>
    </xf>
    <xf numFmtId="14" fontId="7" fillId="0" borderId="16" xfId="0" applyNumberFormat="1" applyFont="1" applyBorder="1" applyAlignment="1" applyProtection="1">
      <alignment horizontal="center"/>
      <protection locked="0"/>
    </xf>
    <xf numFmtId="14" fontId="7" fillId="0" borderId="17" xfId="0" applyNumberFormat="1" applyFont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horizontal="center"/>
      <protection locked="0"/>
    </xf>
    <xf numFmtId="0" fontId="6" fillId="4" borderId="12" xfId="0" applyFont="1" applyFill="1" applyBorder="1" applyAlignment="1" applyProtection="1">
      <alignment horizontal="center"/>
      <protection locked="0"/>
    </xf>
    <xf numFmtId="14" fontId="6" fillId="0" borderId="15" xfId="0" applyNumberFormat="1" applyFont="1" applyBorder="1" applyAlignment="1" applyProtection="1">
      <alignment horizontal="center"/>
      <protection locked="0"/>
    </xf>
    <xf numFmtId="14" fontId="6" fillId="0" borderId="16" xfId="0" applyNumberFormat="1" applyFont="1" applyBorder="1" applyAlignment="1" applyProtection="1">
      <alignment horizontal="center"/>
      <protection locked="0"/>
    </xf>
    <xf numFmtId="14" fontId="6" fillId="0" borderId="17" xfId="0" applyNumberFormat="1" applyFont="1" applyBorder="1" applyAlignment="1" applyProtection="1">
      <alignment horizontal="center"/>
      <protection locked="0"/>
    </xf>
    <xf numFmtId="0" fontId="11" fillId="4" borderId="10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1" fillId="4" borderId="31" xfId="0" applyFont="1" applyFill="1" applyBorder="1" applyAlignment="1">
      <alignment horizontal="left" vertical="center" wrapText="1"/>
    </xf>
    <xf numFmtId="0" fontId="21" fillId="4" borderId="32" xfId="0" applyFont="1" applyFill="1" applyBorder="1" applyAlignment="1">
      <alignment horizontal="left" vertical="center" wrapText="1"/>
    </xf>
    <xf numFmtId="0" fontId="21" fillId="4" borderId="33" xfId="0" applyFont="1" applyFill="1" applyBorder="1" applyAlignment="1">
      <alignment horizontal="left" vertical="center" wrapText="1"/>
    </xf>
    <xf numFmtId="0" fontId="1" fillId="0" borderId="31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1" fillId="0" borderId="33" xfId="0" applyFont="1" applyBorder="1" applyAlignment="1">
      <alignment horizontal="left" wrapText="1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15" fillId="0" borderId="16" xfId="0" applyFont="1" applyBorder="1" applyAlignment="1" applyProtection="1">
      <alignment horizontal="center" vertical="center" wrapText="1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552451</xdr:colOff>
      <xdr:row>0</xdr:row>
      <xdr:rowOff>85725</xdr:rowOff>
    </xdr:from>
    <xdr:to>
      <xdr:col>8</xdr:col>
      <xdr:colOff>790575</xdr:colOff>
      <xdr:row>1</xdr:row>
      <xdr:rowOff>28575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95626" y="85725"/>
          <a:ext cx="2676524" cy="22860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latin typeface="Arial" pitchFamily="34" charset="0"/>
              <a:cs typeface="Arial" pitchFamily="34" charset="0"/>
            </a:rPr>
            <a:t>Planilha de Cotação</a:t>
          </a:r>
          <a:r>
            <a:rPr lang="pt-BR" sz="1200" b="1" baseline="0">
              <a:latin typeface="Arial" pitchFamily="34" charset="0"/>
              <a:cs typeface="Arial" pitchFamily="34" charset="0"/>
            </a:rPr>
            <a:t> de Preços</a:t>
          </a:r>
          <a:endParaRPr lang="pt-BR" sz="1200" b="1">
            <a:latin typeface="Arial" pitchFamily="34" charset="0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85725</xdr:rowOff>
        </xdr:from>
        <xdr:to>
          <xdr:col>3</xdr:col>
          <xdr:colOff>28575</xdr:colOff>
          <xdr:row>1</xdr:row>
          <xdr:rowOff>247650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92999"/>
              </a:srgbClr>
            </a:solidFill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uno.gomes@scgas.com.br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R97"/>
  <sheetViews>
    <sheetView showGridLines="0" tabSelected="1" view="pageBreakPreview" zoomScaleNormal="100" zoomScaleSheetLayoutView="100" workbookViewId="0">
      <selection activeCell="I8" sqref="I8"/>
    </sheetView>
  </sheetViews>
  <sheetFormatPr defaultColWidth="9.140625" defaultRowHeight="15" x14ac:dyDescent="0.25"/>
  <cols>
    <col min="1" max="1" width="8.42578125" style="1" customWidth="1"/>
    <col min="2" max="2" width="11" style="1" customWidth="1"/>
    <col min="3" max="3" width="10.5703125" style="1" customWidth="1"/>
    <col min="4" max="4" width="8" style="1" customWidth="1"/>
    <col min="5" max="5" width="7" style="1" customWidth="1"/>
    <col min="6" max="6" width="12.140625" style="1" customWidth="1"/>
    <col min="7" max="7" width="5" style="1" customWidth="1"/>
    <col min="8" max="8" width="14.7109375" style="1" customWidth="1"/>
    <col min="9" max="9" width="19.5703125" style="1" customWidth="1"/>
    <col min="10" max="10" width="13.140625" style="1" customWidth="1"/>
    <col min="11" max="11" width="15.85546875" style="1" customWidth="1"/>
    <col min="12" max="16384" width="9.140625" style="1"/>
  </cols>
  <sheetData>
    <row r="1" spans="1:11" ht="22.5" customHeight="1" x14ac:dyDescent="0.25">
      <c r="H1" s="2"/>
    </row>
    <row r="2" spans="1:11" ht="22.5" customHeight="1" thickBot="1" x14ac:dyDescent="0.35">
      <c r="I2" s="45" t="s">
        <v>22</v>
      </c>
      <c r="J2" s="46" t="str">
        <f>A4</f>
        <v>134/2026</v>
      </c>
    </row>
    <row r="3" spans="1:11" s="3" customFormat="1" ht="19.5" customHeight="1" x14ac:dyDescent="0.25">
      <c r="A3" s="84" t="s">
        <v>0</v>
      </c>
      <c r="B3" s="85"/>
      <c r="C3" s="89" t="s">
        <v>42</v>
      </c>
      <c r="D3" s="90"/>
      <c r="E3" s="90"/>
      <c r="F3" s="90"/>
      <c r="G3" s="91"/>
      <c r="H3" s="86" t="s">
        <v>43</v>
      </c>
      <c r="I3" s="86"/>
      <c r="J3" s="86"/>
      <c r="K3" s="85"/>
    </row>
    <row r="4" spans="1:11" ht="15.75" customHeight="1" thickBot="1" x14ac:dyDescent="0.3">
      <c r="A4" s="82" t="s">
        <v>52</v>
      </c>
      <c r="B4" s="83"/>
      <c r="C4" s="92">
        <v>46282</v>
      </c>
      <c r="D4" s="93"/>
      <c r="E4" s="93"/>
      <c r="F4" s="93"/>
      <c r="G4" s="94"/>
      <c r="H4" s="87">
        <v>46287</v>
      </c>
      <c r="I4" s="87"/>
      <c r="J4" s="87"/>
      <c r="K4" s="88"/>
    </row>
    <row r="5" spans="1:11" ht="22.5" customHeight="1" thickBot="1" x14ac:dyDescent="0.3">
      <c r="A5" s="70" t="s">
        <v>37</v>
      </c>
      <c r="B5" s="9"/>
      <c r="C5" s="71"/>
      <c r="D5" s="71"/>
      <c r="E5" s="71"/>
      <c r="F5" s="71"/>
      <c r="G5" s="71"/>
      <c r="H5" s="71"/>
      <c r="J5" s="72" t="s">
        <v>31</v>
      </c>
      <c r="K5" s="73"/>
    </row>
    <row r="6" spans="1:11" ht="15" customHeight="1" x14ac:dyDescent="0.25">
      <c r="A6" s="130" t="s">
        <v>1</v>
      </c>
      <c r="B6" s="132" t="s">
        <v>23</v>
      </c>
      <c r="C6" s="74" t="s">
        <v>32</v>
      </c>
      <c r="D6" s="76" t="s">
        <v>41</v>
      </c>
      <c r="E6" s="77"/>
      <c r="F6" s="77"/>
      <c r="G6" s="77"/>
      <c r="H6" s="78"/>
      <c r="I6" s="74" t="s">
        <v>48</v>
      </c>
      <c r="J6" s="113" t="s">
        <v>2</v>
      </c>
      <c r="K6" s="114"/>
    </row>
    <row r="7" spans="1:11" ht="32.25" customHeight="1" x14ac:dyDescent="0.25">
      <c r="A7" s="131"/>
      <c r="B7" s="133"/>
      <c r="C7" s="75"/>
      <c r="D7" s="79"/>
      <c r="E7" s="80"/>
      <c r="F7" s="80"/>
      <c r="G7" s="80"/>
      <c r="H7" s="81"/>
      <c r="I7" s="75"/>
      <c r="J7" s="26" t="s">
        <v>49</v>
      </c>
      <c r="K7" s="25" t="s">
        <v>3</v>
      </c>
    </row>
    <row r="8" spans="1:11" ht="90.75" thickBot="1" x14ac:dyDescent="0.3">
      <c r="A8" s="19">
        <v>1</v>
      </c>
      <c r="B8" s="64">
        <v>600</v>
      </c>
      <c r="C8" s="62" t="s">
        <v>56</v>
      </c>
      <c r="D8" s="101" t="s">
        <v>51</v>
      </c>
      <c r="E8" s="102"/>
      <c r="F8" s="102"/>
      <c r="G8" s="102"/>
      <c r="H8" s="103"/>
      <c r="I8" s="29" t="s">
        <v>50</v>
      </c>
      <c r="J8" s="33"/>
      <c r="K8" s="34"/>
    </row>
    <row r="9" spans="1:11" hidden="1" x14ac:dyDescent="0.25">
      <c r="A9" s="19">
        <v>2</v>
      </c>
      <c r="B9" s="64"/>
      <c r="C9" s="62"/>
      <c r="D9" s="101"/>
      <c r="E9" s="102"/>
      <c r="F9" s="102"/>
      <c r="G9" s="102"/>
      <c r="H9" s="103"/>
      <c r="I9" s="29"/>
      <c r="J9" s="35"/>
      <c r="K9" s="36"/>
    </row>
    <row r="10" spans="1:11" hidden="1" x14ac:dyDescent="0.25">
      <c r="A10" s="19">
        <v>3</v>
      </c>
      <c r="B10" s="64"/>
      <c r="C10" s="62"/>
      <c r="D10" s="104"/>
      <c r="E10" s="105"/>
      <c r="F10" s="105"/>
      <c r="G10" s="105"/>
      <c r="H10" s="106"/>
      <c r="I10" s="29"/>
      <c r="J10" s="37"/>
      <c r="K10" s="38"/>
    </row>
    <row r="11" spans="1:11" hidden="1" x14ac:dyDescent="0.25">
      <c r="A11" s="19">
        <v>4</v>
      </c>
      <c r="B11" s="64"/>
      <c r="C11" s="62"/>
      <c r="D11" s="104"/>
      <c r="E11" s="105"/>
      <c r="F11" s="105"/>
      <c r="G11" s="105"/>
      <c r="H11" s="106"/>
      <c r="I11" s="29"/>
      <c r="J11" s="37"/>
      <c r="K11" s="38"/>
    </row>
    <row r="12" spans="1:11" ht="15" hidden="1" customHeight="1" x14ac:dyDescent="0.25">
      <c r="A12" s="19">
        <v>5</v>
      </c>
      <c r="B12" s="24"/>
      <c r="C12" s="24"/>
      <c r="D12" s="118"/>
      <c r="E12" s="119"/>
      <c r="F12" s="119"/>
      <c r="G12" s="119"/>
      <c r="H12" s="120"/>
      <c r="I12" s="24"/>
      <c r="J12" s="37"/>
      <c r="K12" s="38"/>
    </row>
    <row r="13" spans="1:11" ht="15" hidden="1" customHeight="1" x14ac:dyDescent="0.25">
      <c r="A13" s="19">
        <v>6</v>
      </c>
      <c r="B13" s="24"/>
      <c r="C13" s="63"/>
      <c r="D13" s="121"/>
      <c r="E13" s="122"/>
      <c r="F13" s="122"/>
      <c r="G13" s="122"/>
      <c r="H13" s="123"/>
      <c r="I13" s="28"/>
      <c r="J13" s="37"/>
      <c r="K13" s="38"/>
    </row>
    <row r="14" spans="1:11" ht="15" hidden="1" customHeight="1" x14ac:dyDescent="0.25">
      <c r="A14" s="19">
        <v>7</v>
      </c>
      <c r="B14" s="24"/>
      <c r="C14" s="63"/>
      <c r="D14" s="121"/>
      <c r="E14" s="124"/>
      <c r="F14" s="124"/>
      <c r="G14" s="124"/>
      <c r="H14" s="125"/>
      <c r="I14" s="28"/>
      <c r="J14" s="37"/>
      <c r="K14" s="38"/>
    </row>
    <row r="15" spans="1:11" ht="15" hidden="1" customHeight="1" x14ac:dyDescent="0.25">
      <c r="A15" s="19">
        <v>8</v>
      </c>
      <c r="B15" s="24"/>
      <c r="C15" s="63"/>
      <c r="D15" s="121"/>
      <c r="E15" s="122"/>
      <c r="F15" s="122"/>
      <c r="G15" s="122"/>
      <c r="H15" s="123"/>
      <c r="I15" s="28"/>
      <c r="J15" s="37"/>
      <c r="K15" s="38"/>
    </row>
    <row r="16" spans="1:11" s="23" customFormat="1" ht="15" hidden="1" customHeight="1" x14ac:dyDescent="0.25">
      <c r="A16" s="19">
        <v>9</v>
      </c>
      <c r="B16" s="24"/>
      <c r="C16" s="63"/>
      <c r="D16" s="121"/>
      <c r="E16" s="122"/>
      <c r="F16" s="122"/>
      <c r="G16" s="122"/>
      <c r="H16" s="123"/>
      <c r="I16" s="28"/>
      <c r="J16" s="39"/>
      <c r="K16" s="40"/>
    </row>
    <row r="17" spans="1:18" ht="15" hidden="1" customHeight="1" x14ac:dyDescent="0.25">
      <c r="A17" s="19">
        <v>10</v>
      </c>
      <c r="B17" s="24"/>
      <c r="C17" s="63"/>
      <c r="D17" s="98"/>
      <c r="E17" s="99"/>
      <c r="F17" s="99"/>
      <c r="G17" s="99"/>
      <c r="H17" s="100"/>
      <c r="I17" s="28"/>
      <c r="J17" s="37"/>
      <c r="K17" s="38"/>
    </row>
    <row r="18" spans="1:18" ht="15" hidden="1" customHeight="1" x14ac:dyDescent="0.25">
      <c r="A18" s="30">
        <v>11</v>
      </c>
      <c r="B18" s="24"/>
      <c r="C18" s="24"/>
      <c r="D18" s="98"/>
      <c r="E18" s="99"/>
      <c r="F18" s="99"/>
      <c r="G18" s="99"/>
      <c r="H18" s="100"/>
      <c r="I18" s="24"/>
      <c r="J18" s="37"/>
      <c r="K18" s="38"/>
    </row>
    <row r="19" spans="1:18" ht="15" hidden="1" customHeight="1" x14ac:dyDescent="0.25">
      <c r="A19" s="30">
        <v>12</v>
      </c>
      <c r="B19" s="24"/>
      <c r="C19" s="24"/>
      <c r="D19" s="98"/>
      <c r="E19" s="99"/>
      <c r="F19" s="99"/>
      <c r="G19" s="99"/>
      <c r="H19" s="100"/>
      <c r="I19" s="24"/>
      <c r="J19" s="37"/>
      <c r="K19" s="38"/>
    </row>
    <row r="20" spans="1:18" ht="15" hidden="1" customHeight="1" x14ac:dyDescent="0.25">
      <c r="A20" s="31">
        <v>13</v>
      </c>
      <c r="B20" s="27"/>
      <c r="C20" s="27"/>
      <c r="D20" s="98"/>
      <c r="E20" s="99"/>
      <c r="F20" s="99"/>
      <c r="G20" s="99"/>
      <c r="H20" s="100"/>
      <c r="I20" s="24"/>
      <c r="J20" s="37"/>
      <c r="K20" s="38"/>
    </row>
    <row r="21" spans="1:18" ht="15" hidden="1" customHeight="1" x14ac:dyDescent="0.25">
      <c r="A21" s="31">
        <v>14</v>
      </c>
      <c r="B21" s="27"/>
      <c r="C21" s="27"/>
      <c r="D21" s="98"/>
      <c r="E21" s="99"/>
      <c r="F21" s="99"/>
      <c r="G21" s="99"/>
      <c r="H21" s="100"/>
      <c r="I21" s="24"/>
      <c r="J21" s="37"/>
      <c r="K21" s="38"/>
    </row>
    <row r="22" spans="1:18" ht="15" hidden="1" customHeight="1" thickBot="1" x14ac:dyDescent="0.3">
      <c r="A22" s="32">
        <v>15</v>
      </c>
      <c r="B22" s="27"/>
      <c r="C22" s="27"/>
      <c r="D22" s="98"/>
      <c r="E22" s="99"/>
      <c r="F22" s="99"/>
      <c r="G22" s="99"/>
      <c r="H22" s="100"/>
      <c r="I22" s="24"/>
      <c r="J22" s="37"/>
      <c r="K22" s="38"/>
    </row>
    <row r="23" spans="1:18" ht="15" customHeight="1" x14ac:dyDescent="0.25">
      <c r="A23" s="4"/>
      <c r="B23" s="11"/>
      <c r="C23" s="5"/>
      <c r="D23" s="5"/>
      <c r="E23" s="22"/>
      <c r="F23" s="44" t="s">
        <v>4</v>
      </c>
      <c r="G23" s="22"/>
      <c r="H23" s="5"/>
      <c r="I23" s="5"/>
      <c r="J23" s="12"/>
      <c r="K23" s="13"/>
    </row>
    <row r="24" spans="1:18" ht="15" customHeight="1" x14ac:dyDescent="0.25">
      <c r="A24" s="67" t="s">
        <v>33</v>
      </c>
      <c r="C24" s="1" t="s">
        <v>24</v>
      </c>
      <c r="H24" t="s">
        <v>28</v>
      </c>
      <c r="I24"/>
      <c r="K24" s="6"/>
    </row>
    <row r="25" spans="1:18" ht="15" customHeight="1" x14ac:dyDescent="0.25">
      <c r="A25" s="67" t="str">
        <f>IF(J5="Materiais:","Forma de entrega:","Forma de execução:")</f>
        <v>Forma de entrega:</v>
      </c>
      <c r="C25" s="1" t="s">
        <v>26</v>
      </c>
      <c r="D25" s="3"/>
      <c r="G25" s="68"/>
      <c r="H25" s="126" t="str">
        <f>IF(J5="Materiais:","Frete: CIF","Forma de pagamento:")</f>
        <v>Frete: CIF</v>
      </c>
      <c r="I25" s="126"/>
    </row>
    <row r="26" spans="1:18" ht="15" customHeight="1" x14ac:dyDescent="0.25">
      <c r="A26" s="128" t="s">
        <v>39</v>
      </c>
      <c r="B26" s="129"/>
      <c r="C26" s="129"/>
      <c r="D26" s="127" t="s">
        <v>53</v>
      </c>
      <c r="E26" s="127"/>
      <c r="F26" s="127"/>
      <c r="G26" s="68"/>
      <c r="H26" s="69"/>
      <c r="I26" s="69"/>
    </row>
    <row r="27" spans="1:18" ht="15" customHeight="1" x14ac:dyDescent="0.25">
      <c r="A27" s="67" t="str">
        <f>IF(J5="Materiais:","Horário de entrega: de Segunda a Sexta-Feira das 08:00 às 11:30 e das 13:30 às 17:00 horas.","Horário de execução: de Segunda a Sexta-Feira das 08:00 às 11:30 e das 13:30 às 17:00 horas.")</f>
        <v>Horário de entrega: de Segunda a Sexta-Feira das 08:00 às 11:30 e das 13:30 às 17:00 horas.</v>
      </c>
      <c r="K27" s="6"/>
    </row>
    <row r="28" spans="1:18" ht="15" customHeight="1" x14ac:dyDescent="0.25">
      <c r="A28" s="67" t="s">
        <v>38</v>
      </c>
      <c r="H28" t="s">
        <v>46</v>
      </c>
      <c r="I28"/>
      <c r="K28" s="6"/>
    </row>
    <row r="29" spans="1:18" ht="54.75" customHeight="1" thickBot="1" x14ac:dyDescent="0.3">
      <c r="A29" s="115" t="s">
        <v>47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7"/>
      <c r="O29" s="1" t="s">
        <v>35</v>
      </c>
    </row>
    <row r="30" spans="1:18" ht="70.5" customHeight="1" thickBot="1" x14ac:dyDescent="0.3">
      <c r="A30" s="95" t="s">
        <v>44</v>
      </c>
      <c r="B30" s="96"/>
      <c r="C30" s="96"/>
      <c r="D30" s="96"/>
      <c r="E30" s="96"/>
      <c r="F30" s="96"/>
      <c r="G30" s="96"/>
      <c r="H30" s="96"/>
      <c r="I30" s="96"/>
      <c r="J30" s="96"/>
      <c r="K30" s="97"/>
      <c r="R30" s="43"/>
    </row>
    <row r="31" spans="1:18" ht="3" customHeight="1" thickBot="1" x14ac:dyDescent="0.3">
      <c r="A31" s="107"/>
      <c r="B31" s="108"/>
      <c r="C31" s="108"/>
      <c r="D31" s="108"/>
      <c r="E31" s="108"/>
      <c r="F31" s="108"/>
      <c r="G31" s="108"/>
      <c r="H31" s="108"/>
      <c r="I31" s="108"/>
      <c r="J31" s="108"/>
      <c r="K31" s="109"/>
      <c r="R31" s="43"/>
    </row>
    <row r="32" spans="1:18" x14ac:dyDescent="0.25">
      <c r="A32" s="57"/>
      <c r="B32" s="58"/>
      <c r="C32" s="58"/>
      <c r="D32" s="58"/>
      <c r="E32" s="59"/>
      <c r="F32" s="60" t="s">
        <v>45</v>
      </c>
      <c r="G32" s="59"/>
      <c r="H32" s="58"/>
      <c r="I32" s="58"/>
      <c r="J32" s="58"/>
      <c r="K32" s="61"/>
    </row>
    <row r="33" spans="1:11" x14ac:dyDescent="0.25">
      <c r="A33" s="7" t="s">
        <v>5</v>
      </c>
      <c r="K33" s="6"/>
    </row>
    <row r="34" spans="1:11" x14ac:dyDescent="0.25">
      <c r="A34" s="7" t="s">
        <v>6</v>
      </c>
      <c r="G34" s="1" t="s">
        <v>7</v>
      </c>
      <c r="K34" s="6"/>
    </row>
    <row r="35" spans="1:11" x14ac:dyDescent="0.25">
      <c r="A35" s="7" t="s">
        <v>8</v>
      </c>
      <c r="G35" s="1" t="s">
        <v>9</v>
      </c>
      <c r="K35" s="6"/>
    </row>
    <row r="36" spans="1:11" x14ac:dyDescent="0.25">
      <c r="A36" s="7" t="s">
        <v>10</v>
      </c>
      <c r="G36" s="1" t="s">
        <v>11</v>
      </c>
      <c r="I36" s="1" t="s">
        <v>12</v>
      </c>
      <c r="K36" s="6"/>
    </row>
    <row r="37" spans="1:11" x14ac:dyDescent="0.25">
      <c r="A37" s="7" t="s">
        <v>13</v>
      </c>
      <c r="G37" s="1" t="s">
        <v>14</v>
      </c>
      <c r="I37" s="14" t="s">
        <v>15</v>
      </c>
      <c r="K37" s="6"/>
    </row>
    <row r="38" spans="1:11" x14ac:dyDescent="0.25">
      <c r="A38" s="7" t="s">
        <v>16</v>
      </c>
      <c r="D38" s="1" t="s">
        <v>17</v>
      </c>
      <c r="G38" s="1" t="s">
        <v>18</v>
      </c>
      <c r="I38" s="14" t="s">
        <v>19</v>
      </c>
      <c r="K38" s="6"/>
    </row>
    <row r="39" spans="1:11" x14ac:dyDescent="0.25">
      <c r="A39" s="7" t="s">
        <v>27</v>
      </c>
      <c r="K39" s="6"/>
    </row>
    <row r="40" spans="1:11" ht="15.75" thickBot="1" x14ac:dyDescent="0.3">
      <c r="A40" s="8" t="s">
        <v>20</v>
      </c>
      <c r="B40" s="9"/>
      <c r="C40" s="9"/>
      <c r="D40" s="9"/>
      <c r="E40" s="9"/>
      <c r="F40" s="9" t="s">
        <v>21</v>
      </c>
      <c r="G40" s="9"/>
      <c r="H40" s="9"/>
      <c r="I40" s="9"/>
      <c r="J40" s="9"/>
      <c r="K40" s="10"/>
    </row>
    <row r="41" spans="1:11" ht="15.75" x14ac:dyDescent="0.25">
      <c r="A41" s="50" t="s">
        <v>36</v>
      </c>
      <c r="B41" s="42"/>
      <c r="C41" s="42"/>
      <c r="D41" s="42"/>
      <c r="E41" s="42"/>
      <c r="F41" s="42"/>
      <c r="G41" s="42"/>
      <c r="H41" s="42"/>
      <c r="I41" s="47"/>
      <c r="J41" s="47"/>
      <c r="K41" s="48"/>
    </row>
    <row r="42" spans="1:11" s="3" customFormat="1" ht="15.75" x14ac:dyDescent="0.25">
      <c r="A42" s="66" t="s">
        <v>25</v>
      </c>
      <c r="B42" s="41" t="s">
        <v>54</v>
      </c>
      <c r="C42" s="41"/>
      <c r="D42" s="41"/>
      <c r="K42" s="51"/>
    </row>
    <row r="43" spans="1:11" s="3" customFormat="1" ht="15.75" x14ac:dyDescent="0.25">
      <c r="A43" s="52" t="str">
        <f>IF(A42="Adézio Machado","adezio.machado@scgas.com.br",IF(A42="Karen Kunzler Graff","karen.graff@scgas.com.br",IF(A42="Giovani Della Rocca","giovani.rocca@scgas.com.br",IF(A42="Geovanna Castro Aguiar Alves da Silva","geovanna.silva@scgas.com.br",IF(A42="Roberta Fiamoncini da Silva","roberta.silva@scgas.com.br",IF(A42="Tirza Torres Pereira","tirza.pereira@scgas.com.br",IF(A42="Luciana Cristina da Silva","luciana.silva@scgas.com.br",IF(A42="Valdete Aparecida Andrett","valdete.andrett@scgas.com.br",IF(A42="Thiago Alves","thiago.alves@scgas.com.br","")))))))))</f>
        <v/>
      </c>
      <c r="B43" s="65" t="s">
        <v>55</v>
      </c>
      <c r="C43" s="53"/>
      <c r="D43" s="53"/>
      <c r="K43" s="51"/>
    </row>
    <row r="44" spans="1:11" s="3" customFormat="1" ht="16.5" thickBot="1" x14ac:dyDescent="0.3">
      <c r="A44" s="54" t="s">
        <v>34</v>
      </c>
      <c r="B44" s="55"/>
      <c r="C44" s="55"/>
      <c r="D44" s="55"/>
      <c r="E44" s="49"/>
      <c r="F44" s="49"/>
      <c r="G44" s="49"/>
      <c r="H44" s="49"/>
      <c r="I44" s="49"/>
      <c r="J44" s="49"/>
      <c r="K44" s="56"/>
    </row>
    <row r="45" spans="1:11" ht="77.25" customHeight="1" thickBot="1" x14ac:dyDescent="0.3">
      <c r="A45" s="110" t="s">
        <v>40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2"/>
    </row>
    <row r="83" spans="1:17" s="15" customForma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5" t="s">
        <v>29</v>
      </c>
    </row>
    <row r="84" spans="1:17" s="15" customForma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5" t="s">
        <v>30</v>
      </c>
    </row>
    <row r="85" spans="1:17" s="15" customFormat="1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spans="1:17" s="16" customFormat="1" x14ac:dyDescent="0.25">
      <c r="A86" s="15" t="e">
        <f>CONCATENATE(C86,K86)</f>
        <v>#REF!</v>
      </c>
      <c r="B86" s="15" t="e">
        <f>A87&amp;"\"</f>
        <v>#REF!</v>
      </c>
      <c r="C86" s="15" t="e">
        <f>"V:\Gerhs\SUPRIMENTOS\LICITAÇÕES E CONTRATOS\"&amp;#REF!&amp;"\COTAÇÕES DE COMPRAS"&amp;"\"</f>
        <v>#REF!</v>
      </c>
      <c r="D86" s="15"/>
      <c r="E86" s="15"/>
      <c r="F86" s="15"/>
      <c r="G86" s="15"/>
      <c r="H86" s="15"/>
      <c r="I86" s="15"/>
      <c r="J86" s="15"/>
      <c r="K86" s="15" t="e">
        <f>#REF!&amp;" - "&amp;LEFT($D$8,30)&amp;"-"</f>
        <v>#REF!</v>
      </c>
      <c r="M86" s="20"/>
      <c r="N86" s="20"/>
      <c r="O86" s="20"/>
      <c r="P86" s="20"/>
      <c r="Q86" s="20"/>
    </row>
    <row r="87" spans="1:17" s="16" customFormat="1" x14ac:dyDescent="0.25">
      <c r="A87" s="15" t="e">
        <f>CONCATENATE($C$86,$K$86,L83)</f>
        <v>#REF!</v>
      </c>
      <c r="B87" s="15" t="e">
        <f>#REF!&amp;"_"&amp;#REF!&amp;".xlsm"</f>
        <v>#REF!</v>
      </c>
      <c r="C87" s="15"/>
      <c r="D87" s="15"/>
      <c r="E87" s="15"/>
      <c r="F87" s="15"/>
      <c r="G87" s="15"/>
      <c r="H87" s="15"/>
      <c r="I87" s="15"/>
      <c r="J87" s="15"/>
      <c r="K87" s="15"/>
      <c r="M87" s="20"/>
      <c r="N87" s="20"/>
      <c r="O87" s="20"/>
      <c r="P87" s="20"/>
      <c r="Q87" s="20"/>
    </row>
    <row r="88" spans="1:17" s="16" customFormat="1" x14ac:dyDescent="0.25">
      <c r="A88" s="15" t="e">
        <f>CONCATENATE($C$86,$K$86,L84)</f>
        <v>#REF!</v>
      </c>
      <c r="B88" s="15" t="e">
        <f>#REF!&amp;"_Cotação_"&amp;#REF!&amp;".pdf"</f>
        <v>#REF!</v>
      </c>
      <c r="C88" s="15"/>
      <c r="D88" s="15"/>
      <c r="E88" s="15"/>
      <c r="F88" s="15"/>
      <c r="G88" s="15"/>
      <c r="H88" s="15"/>
      <c r="I88" s="15"/>
      <c r="J88" s="15"/>
      <c r="K88" s="15"/>
      <c r="M88" s="20"/>
      <c r="N88" s="20"/>
      <c r="O88" s="20"/>
      <c r="P88" s="20"/>
      <c r="Q88" s="20"/>
    </row>
    <row r="89" spans="1:17" s="16" customFormat="1" x14ac:dyDescent="0.25">
      <c r="B89" s="15" t="e">
        <f>#REF!&amp;"_Comparativo_"&amp;#REF!&amp;".pdf"</f>
        <v>#REF!</v>
      </c>
      <c r="M89" s="20"/>
      <c r="N89" s="20"/>
      <c r="O89" s="20"/>
      <c r="P89" s="20"/>
      <c r="Q89" s="20"/>
    </row>
    <row r="90" spans="1:17" s="16" customFormat="1" x14ac:dyDescent="0.25">
      <c r="B90" s="15" t="e">
        <f>#REF!&amp;"_Resultado_"&amp;#REF!&amp;".pdf"</f>
        <v>#REF!</v>
      </c>
      <c r="M90" s="20"/>
      <c r="N90" s="20"/>
      <c r="O90" s="20"/>
      <c r="P90" s="20"/>
      <c r="Q90" s="20"/>
    </row>
    <row r="91" spans="1:17" s="16" customFormat="1" x14ac:dyDescent="0.25">
      <c r="B91" s="15" t="e">
        <f>"V:\Gerhs\SUPRIMENTOS\LICITAÇÕES E CONTRATOS\"&amp;#REF!&amp;"\COTAÇÕES DE COMPRAS\000 - COTAÇÕES ME-EPP\" &amp; "Formulário de Cotação - ME-EPP2.xlsm"</f>
        <v>#REF!</v>
      </c>
      <c r="M91" s="20"/>
      <c r="N91" s="20"/>
      <c r="O91" s="20"/>
      <c r="P91" s="20"/>
      <c r="Q91" s="20"/>
    </row>
    <row r="92" spans="1:17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20"/>
      <c r="N92" s="20"/>
      <c r="O92" s="20"/>
      <c r="P92" s="20"/>
      <c r="Q92" s="20"/>
    </row>
    <row r="93" spans="1:17" ht="15.75" x14ac:dyDescent="0.25">
      <c r="A93" s="16"/>
      <c r="B93" s="17" t="str">
        <f>"Prezados Srs.,  
Segue em anexo solicitação de cotação nº "&amp;A4&amp;"."&amp;" 
Aguardaremos retorno até "&amp;TEXT(H4,"dd/mm/aaaa")&amp;"."&amp;"
Favor nos enviar a proposta em papel timbrado de sua empresa, NÃO UTILIZAR A LOGOMARCA DA SCGÁS."&amp;" 
 Atenciosamente, 
 "</f>
        <v xml:space="preserve">Prezados Srs.,  
Segue em anexo solicitação de cotação nº 134/2026. 
Aguardaremos retorno até 22/09/2026.
Favor nos enviar a proposta em papel timbrado de sua empresa, NÃO UTILIZAR A LOGOMARCA DA SCGÁS. 
 Atenciosamente, 
 </v>
      </c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20"/>
      <c r="N93" s="20"/>
      <c r="O93" s="20"/>
      <c r="P93" s="20"/>
      <c r="Q93" s="20"/>
    </row>
    <row r="94" spans="1:17" x14ac:dyDescent="0.25">
      <c r="A94" s="16"/>
      <c r="B94" s="18" t="str">
        <f>"Prezados Srs.,  
Segue em resultado da solicitação de cotação nº "&amp;A4&amp;",  encerrada em "&amp;TEXT(H4,"dd/mm/aaaa")&amp;".
 Atenciosamente, 
 "
&amp;A42&amp;" 
"
&amp;"Fone: 48 3229-1200"</f>
        <v>Prezados Srs.,  
Segue em resultado da solicitação de cotação nº 134/2026,  encerrada em 22/09/2026.
 Atenciosamente, 
 SELECIONE 
Fone: 48 3229-1200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20"/>
      <c r="N94" s="20"/>
      <c r="O94" s="20"/>
      <c r="P94" s="20"/>
      <c r="Q94" s="20"/>
    </row>
    <row r="95" spans="1:17" ht="15.75" x14ac:dyDescent="0.25">
      <c r="A95" s="20"/>
      <c r="B95" s="21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</sheetData>
  <dataConsolidate/>
  <mergeCells count="34">
    <mergeCell ref="A31:K31"/>
    <mergeCell ref="A45:K45"/>
    <mergeCell ref="J6:K6"/>
    <mergeCell ref="A29:K29"/>
    <mergeCell ref="D17:H17"/>
    <mergeCell ref="D12:H12"/>
    <mergeCell ref="D13:H13"/>
    <mergeCell ref="D16:H16"/>
    <mergeCell ref="D14:H14"/>
    <mergeCell ref="D15:H15"/>
    <mergeCell ref="H25:I25"/>
    <mergeCell ref="D26:F26"/>
    <mergeCell ref="A26:C26"/>
    <mergeCell ref="I6:I7"/>
    <mergeCell ref="A6:A7"/>
    <mergeCell ref="B6:B7"/>
    <mergeCell ref="A30:K30"/>
    <mergeCell ref="D21:H21"/>
    <mergeCell ref="D22:H22"/>
    <mergeCell ref="D8:H8"/>
    <mergeCell ref="D10:H10"/>
    <mergeCell ref="D18:H18"/>
    <mergeCell ref="D19:H19"/>
    <mergeCell ref="D20:H20"/>
    <mergeCell ref="D9:H9"/>
    <mergeCell ref="D11:H11"/>
    <mergeCell ref="C6:C7"/>
    <mergeCell ref="D6:H7"/>
    <mergeCell ref="A4:B4"/>
    <mergeCell ref="A3:B3"/>
    <mergeCell ref="H3:K3"/>
    <mergeCell ref="H4:K4"/>
    <mergeCell ref="C3:G3"/>
    <mergeCell ref="C4:G4"/>
  </mergeCells>
  <hyperlinks>
    <hyperlink ref="B43" r:id="rId1" xr:uid="{16915CA7-FB1F-45A2-B64C-1CE45DD19BFD}"/>
  </hyperlinks>
  <printOptions horizontalCentered="1"/>
  <pageMargins left="0.27559055118110237" right="0.23622047244094491" top="0.35433070866141736" bottom="0.35433070866141736" header="0.31496062992125984" footer="0.31496062992125984"/>
  <pageSetup paperSize="9" scale="78" fitToHeight="2" orientation="portrait" r:id="rId2"/>
  <drawing r:id="rId3"/>
  <legacyDrawing r:id="rId4"/>
  <oleObjects>
    <mc:AlternateContent xmlns:mc="http://schemas.openxmlformats.org/markup-compatibility/2006">
      <mc:Choice Requires="x14">
        <oleObject progId="Word.Picture.8" shapeId="2051" r:id="rId5">
          <objectPr defaultSize="0" autoPict="0" r:id="rId6">
            <anchor moveWithCells="1" sizeWithCells="1">
              <from>
                <xdr:col>0</xdr:col>
                <xdr:colOff>38100</xdr:colOff>
                <xdr:row>0</xdr:row>
                <xdr:rowOff>85725</xdr:rowOff>
              </from>
              <to>
                <xdr:col>3</xdr:col>
                <xdr:colOff>28575</xdr:colOff>
                <xdr:row>1</xdr:row>
                <xdr:rowOff>247650</xdr:rowOff>
              </to>
            </anchor>
          </objectPr>
        </oleObject>
      </mc:Choice>
      <mc:Fallback>
        <oleObject progId="Word.Picture.8" shapeId="2051" r:id="rId5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#REF!</xm:f>
          </x14:formula1>
          <xm:sqref>C24</xm:sqref>
        </x14:dataValidation>
        <x14:dataValidation type="list" allowBlank="1" showInputMessage="1" showErrorMessage="1" xr:uid="{00000000-0002-0000-0000-000001000000}">
          <x14:formula1>
            <xm:f>#REF!</xm:f>
          </x14:formula1>
          <xm:sqref>C25</xm:sqref>
        </x14:dataValidation>
        <x14:dataValidation type="list" allowBlank="1" showInputMessage="1" showErrorMessage="1" xr:uid="{00000000-0002-0000-0000-000002000000}">
          <x14:formula1>
            <xm:f>#REF!</xm:f>
          </x14:formula1>
          <xm:sqref>A42</xm:sqref>
        </x14:dataValidation>
        <x14:dataValidation type="list" allowBlank="1" showInputMessage="1" showErrorMessage="1" xr:uid="{00000000-0002-0000-0000-000003000000}">
          <x14:formula1>
            <xm:f>#REF!</xm:f>
          </x14:formula1>
          <xm:sqref>J5</xm:sqref>
        </x14:dataValidation>
        <x14:dataValidation type="list" errorStyle="warning" allowBlank="1" showInputMessage="1" showErrorMessage="1" xr:uid="{00000000-0002-0000-0000-000004000000}">
          <x14:formula1>
            <xm:f>#REF!</xm:f>
          </x14:formula1>
          <xm:sqref>J25:J26</xm:sqref>
        </x14:dataValidation>
        <x14:dataValidation type="list" errorStyle="warning" allowBlank="1" showInputMessage="1" showErrorMessage="1" xr:uid="{00000000-0002-0000-0000-000005000000}">
          <x14:formula1>
            <xm:f>#REF!</xm:f>
          </x14:formula1>
          <xm:sqref>A29:K29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Cotação</vt:lpstr>
      <vt:lpstr>Cotação!Area_de_impressao</vt:lpstr>
      <vt:lpstr>Cotação!OLE_LINK1</vt:lpstr>
    </vt:vector>
  </TitlesOfParts>
  <Company>SCGAS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deivity.andrade</dc:creator>
  <cp:lastModifiedBy>Bruno Souza Gomes</cp:lastModifiedBy>
  <cp:lastPrinted>2018-09-19T11:16:17Z</cp:lastPrinted>
  <dcterms:created xsi:type="dcterms:W3CDTF">2012-07-27T16:56:19Z</dcterms:created>
  <dcterms:modified xsi:type="dcterms:W3CDTF">2026-09-17T16:17:37Z</dcterms:modified>
</cp:coreProperties>
</file>