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V:\Geras\SUPRIMENTOS\LICITAÇÕES E CONTRATOS\2025\COTAÇÃO DE PREÇOS\125 - Baterias Estacionárias de Lítio\00 - Arquivos Iniciais Cotação\"/>
    </mc:Choice>
  </mc:AlternateContent>
  <xr:revisionPtr revIDLastSave="0" documentId="13_ncr:1_{519FEB3C-CAD8-4AE6-94C0-6498CD56C992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Cotação" sheetId="2" r:id="rId1"/>
  </sheets>
  <definedNames>
    <definedName name="_xlnm.Print_Area" localSheetId="0">Cotação!$A$1:$K$45</definedName>
    <definedName name="OLE_LINK1" localSheetId="0">Cotação!$D$8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3" i="2" l="1"/>
  <c r="A27" i="2" l="1"/>
  <c r="K86" i="2" l="1"/>
  <c r="H25" i="2" l="1"/>
  <c r="A25" i="2"/>
  <c r="B91" i="2" l="1"/>
  <c r="J2" i="2"/>
  <c r="B87" i="2"/>
  <c r="C86" i="2"/>
  <c r="B90" i="2"/>
  <c r="B89" i="2"/>
  <c r="B88" i="2"/>
  <c r="B93" i="2" l="1"/>
  <c r="B94" i="2"/>
  <c r="A88" i="2"/>
  <c r="A86" i="2"/>
  <c r="A87" i="2"/>
  <c r="B86" i="2" s="1"/>
</calcChain>
</file>

<file path=xl/sharedStrings.xml><?xml version="1.0" encoding="utf-8"?>
<sst xmlns="http://schemas.openxmlformats.org/spreadsheetml/2006/main" count="55" uniqueCount="55">
  <si>
    <t xml:space="preserve">Cotação nº: </t>
  </si>
  <si>
    <t>Item</t>
  </si>
  <si>
    <t>Preço (R$)</t>
  </si>
  <si>
    <t>Total</t>
  </si>
  <si>
    <t>Condições Comerciais</t>
  </si>
  <si>
    <t>Razão Social:</t>
  </si>
  <si>
    <t>CNPJ:</t>
  </si>
  <si>
    <t>I. Estadual:</t>
  </si>
  <si>
    <t>Endereço:</t>
  </si>
  <si>
    <t>Bairro:</t>
  </si>
  <si>
    <t>Cidade:</t>
  </si>
  <si>
    <t>Estado:</t>
  </si>
  <si>
    <t>CEP:</t>
  </si>
  <si>
    <t>E-mail da Empresa:</t>
  </si>
  <si>
    <t>Tel.:</t>
  </si>
  <si>
    <t>FAX:</t>
  </si>
  <si>
    <t>Banco:</t>
  </si>
  <si>
    <t>Nº Banco:</t>
  </si>
  <si>
    <t>Agência:</t>
  </si>
  <si>
    <t>C/C:</t>
  </si>
  <si>
    <t>Nome Contato:</t>
  </si>
  <si>
    <t>E-mail Contato:</t>
  </si>
  <si>
    <t>Nº</t>
  </si>
  <si>
    <t>Qtdade</t>
  </si>
  <si>
    <t>Menor preço por item</t>
  </si>
  <si>
    <t>Única</t>
  </si>
  <si>
    <t>Nome Adm. Responsável:</t>
  </si>
  <si>
    <r>
      <rPr>
        <b/>
        <sz val="11"/>
        <color theme="1"/>
        <rFont val="Calibri"/>
        <family val="2"/>
        <scheme val="minor"/>
      </rPr>
      <t xml:space="preserve">Preço: </t>
    </r>
    <r>
      <rPr>
        <sz val="11"/>
        <color theme="1"/>
        <rFont val="Calibri"/>
        <family val="2"/>
        <scheme val="minor"/>
      </rPr>
      <t>fixo e irreajustável</t>
    </r>
  </si>
  <si>
    <t>\00 -COTAÇÃO</t>
  </si>
  <si>
    <t>\01 - E-MAIL´S</t>
  </si>
  <si>
    <t>Materiais:</t>
  </si>
  <si>
    <t>Unid.</t>
  </si>
  <si>
    <t>Tipo de julgamento:</t>
  </si>
  <si>
    <t>Telefone: (48) 3229-1200</t>
  </si>
  <si>
    <t xml:space="preserve"> </t>
  </si>
  <si>
    <t>Analista do Processo - Encaminhar a Cotação com os Preços para o e-mail abaixo:</t>
  </si>
  <si>
    <r>
      <t xml:space="preserve">Prezados Senhores, solicitamos a gentileza de nos </t>
    </r>
    <r>
      <rPr>
        <b/>
        <sz val="12"/>
        <color theme="1"/>
        <rFont val="Calibri"/>
        <family val="2"/>
        <scheme val="minor"/>
      </rPr>
      <t xml:space="preserve">fornecer orçamento </t>
    </r>
    <r>
      <rPr>
        <sz val="12"/>
        <color theme="1"/>
        <rFont val="Calibri"/>
        <family val="2"/>
        <scheme val="minor"/>
      </rPr>
      <t xml:space="preserve">para os seguintes </t>
    </r>
  </si>
  <si>
    <t>Endereço de Entrega e/ou Execução:</t>
  </si>
  <si>
    <t>Prazo de Vigência Contratual:</t>
  </si>
  <si>
    <t>Companhia de Gás de Santa Catarina - SCGÁS 
Rua Antônio Luz, 255, Centro Empresarial Hoepcke, Centro,  Florianópolis – SC, CEP: 88010-410.
CNPJ 86.864.543/0001-72  
Inscrição Estadual nº 253.028.655 
Site: www.scgas.com.br</t>
  </si>
  <si>
    <t>Descrição do Objeto</t>
  </si>
  <si>
    <t xml:space="preserve">Data  de início de recebimento das propostas: </t>
  </si>
  <si>
    <t>Data limite para apresentação da Cotação de Preços:</t>
  </si>
  <si>
    <t>* Nos preços apresentados devem estar INCLUSOS todos os tributos, impostos, fretes (CIF), sendo necessário destacar a alíquota do ICMS, quando houver, assim como os casos de ICMS -ST (Substituição Tributária).        
* O proponente interessado, ao encaminhar a proposta de preços, está ciente que  o seu orçamento atende integralmente as exigências constantes da especificação do objeto, bem como tomou ciência do documento Anexo – Instruções aos Proponentes, e demais Anexos deste processo.                                       * A SCGÁS é uma empresa de economia mista vinculada à Lei 13.303/16.</t>
  </si>
  <si>
    <r>
      <t xml:space="preserve">Dados do Fornecedor - </t>
    </r>
    <r>
      <rPr>
        <sz val="11"/>
        <color theme="1"/>
        <rFont val="Calibri"/>
        <family val="2"/>
        <scheme val="minor"/>
      </rPr>
      <t xml:space="preserve">Preencher no mínimo a </t>
    </r>
    <r>
      <rPr>
        <b/>
        <sz val="11"/>
        <color theme="1"/>
        <rFont val="Calibri"/>
        <family val="2"/>
        <scheme val="minor"/>
      </rPr>
      <t>Razão Social,</t>
    </r>
    <r>
      <rPr>
        <sz val="11"/>
        <color theme="1"/>
        <rFont val="Calibri"/>
        <family val="2"/>
        <scheme val="minor"/>
      </rPr>
      <t xml:space="preserve"> o </t>
    </r>
    <r>
      <rPr>
        <b/>
        <sz val="11"/>
        <color theme="1"/>
        <rFont val="Calibri"/>
        <family val="2"/>
        <scheme val="minor"/>
      </rPr>
      <t>CNPJ</t>
    </r>
    <r>
      <rPr>
        <sz val="11"/>
        <color theme="1"/>
        <rFont val="Calibri"/>
        <family val="2"/>
        <scheme val="minor"/>
      </rPr>
      <t xml:space="preserve"> e o </t>
    </r>
    <r>
      <rPr>
        <b/>
        <sz val="11"/>
        <color theme="1"/>
        <rFont val="Calibri"/>
        <family val="2"/>
        <scheme val="minor"/>
      </rPr>
      <t>Nome do Responsável</t>
    </r>
  </si>
  <si>
    <r>
      <rPr>
        <b/>
        <sz val="11"/>
        <color theme="1"/>
        <rFont val="Calibri"/>
        <family val="2"/>
        <scheme val="minor"/>
      </rPr>
      <t>Validade da proposta:</t>
    </r>
    <r>
      <rPr>
        <sz val="11"/>
        <color theme="1"/>
        <rFont val="Calibri"/>
        <family val="2"/>
        <scheme val="minor"/>
      </rPr>
      <t xml:space="preserve"> 60 dias</t>
    </r>
  </si>
  <si>
    <t>Rodovia SC 407, Km 3,5 - Centro Industrial e Comercial de Biguaçu CICOBI - Rua Edgard Hoffmann, nº 309 - Bairro Beira Rio - Biguaçu/SC - CEP: 88164-275
Telefone (48) 3229-1180/3229-1181/3229-1182</t>
  </si>
  <si>
    <t>Especificação</t>
  </si>
  <si>
    <t>Unitário</t>
  </si>
  <si>
    <t>Valdete Aparecida Andrett</t>
  </si>
  <si>
    <t>125/2025</t>
  </si>
  <si>
    <t>unidades</t>
  </si>
  <si>
    <t>Conforme Especificação Técnica ET 40.500.SCG.169</t>
  </si>
  <si>
    <t>45 dias</t>
  </si>
  <si>
    <t>Baterias de Lítio do tipo Estacionárias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</si>
</sst>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z val="12"/>
      <color theme="0" tint="-0.34998626667073579"/>
      <name val="Calibri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rgb="FFFF0000"/>
      <name val="Calibri"/>
      <family val="2"/>
    </font>
    <font>
      <b/>
      <sz val="11"/>
      <name val="Calibri"/>
      <family val="2"/>
      <scheme val="minor"/>
    </font>
    <font>
      <b/>
      <sz val="10.5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i/>
      <u/>
      <sz val="1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i/>
      <u/>
      <sz val="12"/>
      <color theme="1"/>
      <name val="Calibri"/>
      <family val="2"/>
      <scheme val="minor"/>
    </font>
    <font>
      <b/>
      <i/>
      <sz val="10.5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3">
    <xf numFmtId="0" fontId="0" fillId="0" borderId="0" xfId="0"/>
    <xf numFmtId="0" fontId="0" fillId="0" borderId="0" xfId="0" applyFont="1" applyProtection="1">
      <protection locked="0"/>
    </xf>
    <xf numFmtId="0" fontId="0" fillId="0" borderId="0" xfId="0" applyFont="1" applyAlignment="1" applyProtection="1">
      <alignment horizontal="left"/>
      <protection locked="0"/>
    </xf>
    <xf numFmtId="0" fontId="1" fillId="0" borderId="0" xfId="0" applyFont="1" applyProtection="1">
      <protection locked="0"/>
    </xf>
    <xf numFmtId="0" fontId="0" fillId="0" borderId="0" xfId="0" applyFont="1" applyBorder="1" applyProtection="1">
      <protection locked="0"/>
    </xf>
    <xf numFmtId="0" fontId="0" fillId="3" borderId="29" xfId="0" applyFont="1" applyFill="1" applyBorder="1" applyProtection="1">
      <protection locked="0"/>
    </xf>
    <xf numFmtId="0" fontId="0" fillId="3" borderId="30" xfId="0" applyFont="1" applyFill="1" applyBorder="1" applyProtection="1">
      <protection locked="0"/>
    </xf>
    <xf numFmtId="0" fontId="0" fillId="0" borderId="14" xfId="0" applyFont="1" applyBorder="1" applyProtection="1">
      <protection locked="0"/>
    </xf>
    <xf numFmtId="0" fontId="0" fillId="0" borderId="13" xfId="0" applyFont="1" applyBorder="1" applyProtection="1">
      <protection locked="0"/>
    </xf>
    <xf numFmtId="0" fontId="0" fillId="0" borderId="15" xfId="0" applyFont="1" applyBorder="1" applyProtection="1">
      <protection locked="0"/>
    </xf>
    <xf numFmtId="0" fontId="0" fillId="0" borderId="16" xfId="0" applyFont="1" applyBorder="1" applyProtection="1">
      <protection locked="0"/>
    </xf>
    <xf numFmtId="0" fontId="0" fillId="0" borderId="17" xfId="0" applyFont="1" applyBorder="1" applyProtection="1">
      <protection locked="0"/>
    </xf>
    <xf numFmtId="0" fontId="0" fillId="3" borderId="30" xfId="0" applyFont="1" applyFill="1" applyBorder="1" applyAlignment="1" applyProtection="1">
      <alignment horizontal="center"/>
      <protection locked="0"/>
    </xf>
    <xf numFmtId="0" fontId="0" fillId="3" borderId="30" xfId="0" applyFont="1" applyFill="1" applyBorder="1" applyAlignment="1" applyProtection="1">
      <alignment horizontal="left"/>
      <protection locked="0"/>
    </xf>
    <xf numFmtId="0" fontId="2" fillId="3" borderId="23" xfId="0" applyFont="1" applyFill="1" applyBorder="1" applyProtection="1">
      <protection locked="0"/>
    </xf>
    <xf numFmtId="0" fontId="3" fillId="0" borderId="0" xfId="0" applyFont="1" applyBorder="1" applyAlignment="1" applyProtection="1">
      <alignment horizontal="left" vertical="center" wrapText="1"/>
      <protection locked="0"/>
    </xf>
    <xf numFmtId="0" fontId="4" fillId="4" borderId="0" xfId="0" applyFont="1" applyFill="1" applyProtection="1">
      <protection locked="0"/>
    </xf>
    <xf numFmtId="0" fontId="4" fillId="0" borderId="0" xfId="0" applyFont="1" applyProtection="1">
      <protection locked="0"/>
    </xf>
    <xf numFmtId="0" fontId="5" fillId="0" borderId="0" xfId="0" applyFont="1" applyAlignment="1">
      <alignment vertical="center"/>
    </xf>
    <xf numFmtId="0" fontId="4" fillId="0" borderId="0" xfId="0" applyFont="1"/>
    <xf numFmtId="0" fontId="0" fillId="0" borderId="26" xfId="0" applyFont="1" applyBorder="1" applyAlignment="1" applyProtection="1">
      <alignment horizontal="center" vertical="center"/>
      <protection locked="0"/>
    </xf>
    <xf numFmtId="0" fontId="8" fillId="0" borderId="0" xfId="0" applyFont="1" applyProtection="1">
      <protection locked="0"/>
    </xf>
    <xf numFmtId="0" fontId="9" fillId="0" borderId="0" xfId="0" applyFont="1" applyAlignment="1">
      <alignment vertical="center"/>
    </xf>
    <xf numFmtId="0" fontId="1" fillId="3" borderId="30" xfId="0" applyFont="1" applyFill="1" applyBorder="1" applyProtection="1">
      <protection locked="0"/>
    </xf>
    <xf numFmtId="0" fontId="13" fillId="0" borderId="0" xfId="0" applyFont="1" applyProtection="1">
      <protection locked="0"/>
    </xf>
    <xf numFmtId="0" fontId="0" fillId="0" borderId="2" xfId="0" applyFont="1" applyBorder="1" applyAlignment="1" applyProtection="1">
      <alignment horizontal="center" vertical="center" wrapText="1"/>
      <protection locked="0"/>
    </xf>
    <xf numFmtId="0" fontId="10" fillId="2" borderId="25" xfId="0" applyFont="1" applyFill="1" applyBorder="1" applyAlignment="1" applyProtection="1">
      <alignment horizontal="center" vertical="center" wrapText="1"/>
      <protection locked="0"/>
    </xf>
    <xf numFmtId="0" fontId="10" fillId="2" borderId="9" xfId="0" applyFont="1" applyFill="1" applyBorder="1" applyAlignment="1" applyProtection="1">
      <alignment horizontal="center" vertical="center" wrapText="1"/>
      <protection locked="0"/>
    </xf>
    <xf numFmtId="0" fontId="0" fillId="0" borderId="2" xfId="0" applyFont="1" applyBorder="1" applyAlignment="1" applyProtection="1">
      <alignment horizontal="center" vertical="top" wrapText="1"/>
      <protection locked="0"/>
    </xf>
    <xf numFmtId="0" fontId="0" fillId="0" borderId="2" xfId="0" applyFont="1" applyBorder="1" applyAlignment="1" applyProtection="1">
      <alignment vertical="center" wrapText="1"/>
      <protection locked="0"/>
    </xf>
    <xf numFmtId="0" fontId="0" fillId="0" borderId="8" xfId="0" applyFont="1" applyBorder="1" applyAlignment="1" applyProtection="1">
      <alignment horizontal="center" vertical="center" wrapText="1"/>
      <protection locked="0"/>
    </xf>
    <xf numFmtId="0" fontId="0" fillId="0" borderId="26" xfId="0" applyFont="1" applyBorder="1" applyAlignment="1" applyProtection="1">
      <alignment horizontal="center" vertical="center" wrapText="1"/>
      <protection locked="0"/>
    </xf>
    <xf numFmtId="0" fontId="0" fillId="0" borderId="26" xfId="0" applyFont="1" applyBorder="1" applyAlignment="1" applyProtection="1">
      <alignment horizontal="center" vertical="top" wrapText="1"/>
      <protection locked="0"/>
    </xf>
    <xf numFmtId="0" fontId="0" fillId="0" borderId="28" xfId="0" applyFont="1" applyBorder="1" applyAlignment="1" applyProtection="1">
      <alignment horizontal="center" vertical="top" wrapText="1"/>
      <protection locked="0"/>
    </xf>
    <xf numFmtId="4" fontId="0" fillId="0" borderId="2" xfId="0" applyNumberFormat="1" applyFont="1" applyBorder="1" applyAlignment="1" applyProtection="1">
      <alignment horizontal="center" vertical="center"/>
      <protection locked="0"/>
    </xf>
    <xf numFmtId="4" fontId="0" fillId="0" borderId="27" xfId="0" applyNumberFormat="1" applyFont="1" applyBorder="1" applyAlignment="1" applyProtection="1">
      <alignment horizontal="center" vertical="center"/>
      <protection locked="0"/>
    </xf>
    <xf numFmtId="4" fontId="0" fillId="0" borderId="2" xfId="0" applyNumberFormat="1" applyFont="1" applyBorder="1" applyAlignment="1" applyProtection="1">
      <alignment vertical="center"/>
      <protection locked="0"/>
    </xf>
    <xf numFmtId="4" fontId="0" fillId="0" borderId="27" xfId="0" applyNumberFormat="1" applyFont="1" applyBorder="1" applyAlignment="1" applyProtection="1">
      <alignment vertical="center"/>
      <protection locked="0"/>
    </xf>
    <xf numFmtId="4" fontId="0" fillId="0" borderId="2" xfId="0" applyNumberFormat="1" applyFont="1" applyBorder="1" applyAlignment="1" applyProtection="1">
      <alignment vertical="top" wrapText="1"/>
      <protection locked="0"/>
    </xf>
    <xf numFmtId="4" fontId="0" fillId="0" borderId="27" xfId="0" applyNumberFormat="1" applyFont="1" applyBorder="1" applyAlignment="1" applyProtection="1">
      <alignment vertical="top" wrapText="1"/>
      <protection locked="0"/>
    </xf>
    <xf numFmtId="4" fontId="13" fillId="0" borderId="2" xfId="0" applyNumberFormat="1" applyFont="1" applyBorder="1" applyAlignment="1" applyProtection="1">
      <alignment vertical="top" wrapText="1"/>
      <protection locked="0"/>
    </xf>
    <xf numFmtId="4" fontId="13" fillId="0" borderId="27" xfId="0" applyNumberFormat="1" applyFont="1" applyBorder="1" applyAlignment="1" applyProtection="1">
      <alignment vertical="top" wrapText="1"/>
      <protection locked="0"/>
    </xf>
    <xf numFmtId="0" fontId="1" fillId="0" borderId="0" xfId="0" applyFont="1" applyBorder="1" applyProtection="1">
      <protection locked="0"/>
    </xf>
    <xf numFmtId="0" fontId="7" fillId="0" borderId="0" xfId="0" applyFont="1" applyBorder="1" applyProtection="1">
      <protection locked="0"/>
    </xf>
    <xf numFmtId="0" fontId="6" fillId="0" borderId="11" xfId="0" applyFont="1" applyBorder="1" applyProtection="1">
      <protection locked="0"/>
    </xf>
    <xf numFmtId="0" fontId="1" fillId="4" borderId="13" xfId="0" applyFont="1" applyFill="1" applyBorder="1" applyProtection="1">
      <protection locked="0"/>
    </xf>
    <xf numFmtId="0" fontId="0" fillId="4" borderId="0" xfId="0" applyFont="1" applyFill="1" applyBorder="1" applyProtection="1">
      <protection locked="0"/>
    </xf>
    <xf numFmtId="0" fontId="0" fillId="4" borderId="0" xfId="0" applyFont="1" applyFill="1" applyProtection="1">
      <protection locked="0"/>
    </xf>
    <xf numFmtId="0" fontId="7" fillId="3" borderId="30" xfId="0" applyFont="1" applyFill="1" applyBorder="1" applyAlignment="1" applyProtection="1">
      <alignment horizontal="center"/>
      <protection locked="0"/>
    </xf>
    <xf numFmtId="0" fontId="18" fillId="0" borderId="0" xfId="0" applyFont="1" applyBorder="1" applyAlignment="1" applyProtection="1">
      <alignment horizontal="right"/>
      <protection locked="0"/>
    </xf>
    <xf numFmtId="1" fontId="19" fillId="0" borderId="0" xfId="0" applyNumberFormat="1" applyFont="1" applyBorder="1" applyAlignment="1" applyProtection="1">
      <alignment horizontal="center"/>
      <protection locked="0"/>
    </xf>
    <xf numFmtId="0" fontId="14" fillId="4" borderId="0" xfId="0" applyFont="1" applyFill="1" applyBorder="1" applyAlignment="1" applyProtection="1">
      <protection locked="0"/>
    </xf>
    <xf numFmtId="0" fontId="14" fillId="4" borderId="0" xfId="0" applyFont="1" applyFill="1" applyBorder="1" applyAlignment="1" applyProtection="1">
      <alignment horizontal="center"/>
      <protection locked="0"/>
    </xf>
    <xf numFmtId="0" fontId="0" fillId="0" borderId="11" xfId="0" applyFont="1" applyBorder="1" applyProtection="1">
      <protection locked="0"/>
    </xf>
    <xf numFmtId="0" fontId="0" fillId="0" borderId="12" xfId="0" applyFont="1" applyBorder="1" applyProtection="1">
      <protection locked="0"/>
    </xf>
    <xf numFmtId="0" fontId="1" fillId="0" borderId="16" xfId="0" applyFont="1" applyBorder="1" applyProtection="1">
      <protection locked="0"/>
    </xf>
    <xf numFmtId="0" fontId="7" fillId="0" borderId="10" xfId="0" applyFont="1" applyBorder="1" applyProtection="1">
      <protection locked="0"/>
    </xf>
    <xf numFmtId="0" fontId="1" fillId="0" borderId="14" xfId="0" applyFont="1" applyBorder="1" applyProtection="1">
      <protection locked="0"/>
    </xf>
    <xf numFmtId="0" fontId="20" fillId="0" borderId="13" xfId="0" applyFont="1" applyBorder="1"/>
    <xf numFmtId="0" fontId="17" fillId="0" borderId="0" xfId="0" applyFont="1" applyBorder="1" applyProtection="1">
      <protection locked="0"/>
    </xf>
    <xf numFmtId="0" fontId="7" fillId="0" borderId="15" xfId="0" applyFont="1" applyBorder="1" applyProtection="1">
      <protection locked="0"/>
    </xf>
    <xf numFmtId="0" fontId="7" fillId="0" borderId="16" xfId="0" applyFont="1" applyBorder="1" applyProtection="1">
      <protection locked="0"/>
    </xf>
    <xf numFmtId="0" fontId="1" fillId="0" borderId="17" xfId="0" applyFont="1" applyBorder="1" applyProtection="1">
      <protection locked="0"/>
    </xf>
    <xf numFmtId="0" fontId="0" fillId="3" borderId="29" xfId="0" applyFont="1" applyFill="1" applyBorder="1" applyProtection="1"/>
    <xf numFmtId="0" fontId="0" fillId="3" borderId="30" xfId="0" applyFont="1" applyFill="1" applyBorder="1" applyProtection="1"/>
    <xf numFmtId="0" fontId="1" fillId="3" borderId="30" xfId="0" applyFont="1" applyFill="1" applyBorder="1" applyProtection="1"/>
    <xf numFmtId="0" fontId="1" fillId="3" borderId="30" xfId="0" applyFont="1" applyFill="1" applyBorder="1" applyAlignment="1" applyProtection="1">
      <alignment horizontal="center"/>
    </xf>
    <xf numFmtId="0" fontId="0" fillId="3" borderId="23" xfId="0" applyFont="1" applyFill="1" applyBorder="1" applyProtection="1"/>
    <xf numFmtId="0" fontId="12" fillId="0" borderId="5" xfId="0" applyFont="1" applyBorder="1" applyAlignment="1" applyProtection="1">
      <alignment horizontal="center" vertical="center" wrapText="1"/>
      <protection locked="0"/>
    </xf>
    <xf numFmtId="0" fontId="12" fillId="0" borderId="2" xfId="0" applyFont="1" applyBorder="1" applyAlignment="1" applyProtection="1">
      <alignment horizontal="center" vertical="center" wrapText="1"/>
      <protection locked="0"/>
    </xf>
    <xf numFmtId="0" fontId="0" fillId="4" borderId="0" xfId="0" applyFont="1" applyFill="1" applyBorder="1" applyProtection="1"/>
    <xf numFmtId="0" fontId="0" fillId="4" borderId="14" xfId="0" applyFont="1" applyFill="1" applyBorder="1" applyProtection="1">
      <protection locked="0"/>
    </xf>
    <xf numFmtId="0" fontId="1" fillId="4" borderId="0" xfId="0" applyFont="1" applyFill="1" applyBorder="1" applyProtection="1">
      <protection locked="0"/>
    </xf>
    <xf numFmtId="0" fontId="0" fillId="4" borderId="0" xfId="0" applyFont="1" applyFill="1" applyBorder="1" applyAlignment="1" applyProtection="1">
      <protection locked="0"/>
    </xf>
    <xf numFmtId="0" fontId="2" fillId="0" borderId="2" xfId="0" applyNumberFormat="1" applyFont="1" applyFill="1" applyBorder="1" applyAlignment="1">
      <alignment horizontal="center" vertical="center"/>
    </xf>
    <xf numFmtId="0" fontId="0" fillId="0" borderId="2" xfId="0" applyNumberFormat="1" applyFont="1" applyBorder="1" applyAlignment="1" applyProtection="1">
      <alignment horizontal="center" vertical="center" wrapText="1"/>
      <protection locked="0"/>
    </xf>
    <xf numFmtId="0" fontId="0" fillId="0" borderId="2" xfId="0" applyNumberFormat="1" applyFont="1" applyBorder="1" applyAlignment="1" applyProtection="1">
      <alignment horizontal="center" vertical="top" wrapText="1"/>
      <protection locked="0"/>
    </xf>
    <xf numFmtId="0" fontId="6" fillId="4" borderId="15" xfId="0" applyFont="1" applyFill="1" applyBorder="1" applyProtection="1">
      <protection locked="0"/>
    </xf>
    <xf numFmtId="0" fontId="0" fillId="4" borderId="16" xfId="0" applyFont="1" applyFill="1" applyBorder="1" applyProtection="1">
      <protection locked="0"/>
    </xf>
    <xf numFmtId="0" fontId="0" fillId="4" borderId="32" xfId="0" applyFont="1" applyFill="1" applyBorder="1" applyProtection="1">
      <protection locked="0"/>
    </xf>
    <xf numFmtId="0" fontId="7" fillId="4" borderId="32" xfId="0" applyFont="1" applyFill="1" applyBorder="1" applyProtection="1">
      <protection locked="0"/>
    </xf>
    <xf numFmtId="0" fontId="0" fillId="4" borderId="33" xfId="0" applyFont="1" applyFill="1" applyBorder="1" applyProtection="1">
      <protection locked="0"/>
    </xf>
    <xf numFmtId="0" fontId="7" fillId="4" borderId="13" xfId="0" applyFont="1" applyFill="1" applyBorder="1" applyProtection="1">
      <protection locked="0"/>
    </xf>
    <xf numFmtId="0" fontId="21" fillId="4" borderId="31" xfId="0" applyFont="1" applyFill="1" applyBorder="1" applyAlignment="1" applyProtection="1">
      <alignment horizontal="left" vertical="center" wrapText="1"/>
    </xf>
    <xf numFmtId="0" fontId="21" fillId="4" borderId="32" xfId="0" applyFont="1" applyFill="1" applyBorder="1" applyAlignment="1" applyProtection="1">
      <alignment horizontal="left" vertical="center" wrapText="1"/>
    </xf>
    <xf numFmtId="0" fontId="21" fillId="4" borderId="33" xfId="0" applyFont="1" applyFill="1" applyBorder="1" applyAlignment="1" applyProtection="1">
      <alignment horizontal="left" vertical="center" wrapText="1"/>
    </xf>
    <xf numFmtId="0" fontId="1" fillId="0" borderId="31" xfId="0" applyFont="1" applyBorder="1" applyAlignment="1" applyProtection="1">
      <alignment horizontal="left" wrapText="1"/>
    </xf>
    <xf numFmtId="0" fontId="1" fillId="0" borderId="32" xfId="0" applyFont="1" applyBorder="1" applyAlignment="1" applyProtection="1">
      <alignment horizontal="left" wrapText="1"/>
    </xf>
    <xf numFmtId="0" fontId="1" fillId="0" borderId="33" xfId="0" applyFont="1" applyBorder="1" applyAlignment="1" applyProtection="1">
      <alignment horizontal="left" wrapText="1"/>
    </xf>
    <xf numFmtId="0" fontId="10" fillId="2" borderId="22" xfId="0" applyFont="1" applyFill="1" applyBorder="1" applyAlignment="1" applyProtection="1">
      <alignment horizontal="center" vertical="center" wrapText="1"/>
      <protection locked="0"/>
    </xf>
    <xf numFmtId="0" fontId="10" fillId="2" borderId="23" xfId="0" applyFont="1" applyFill="1" applyBorder="1" applyAlignment="1" applyProtection="1">
      <alignment horizontal="center" vertical="center" wrapText="1"/>
      <protection locked="0"/>
    </xf>
    <xf numFmtId="0" fontId="15" fillId="4" borderId="15" xfId="0" applyFont="1" applyFill="1" applyBorder="1" applyAlignment="1" applyProtection="1">
      <alignment horizontal="center" vertical="center" wrapText="1"/>
      <protection locked="0"/>
    </xf>
    <xf numFmtId="0" fontId="15" fillId="4" borderId="16" xfId="0" applyFont="1" applyFill="1" applyBorder="1" applyAlignment="1" applyProtection="1">
      <alignment horizontal="center" vertical="center" wrapText="1"/>
      <protection locked="0"/>
    </xf>
    <xf numFmtId="0" fontId="15" fillId="4" borderId="17" xfId="0" applyFont="1" applyFill="1" applyBorder="1" applyAlignment="1" applyProtection="1">
      <alignment horizontal="center" vertical="center" wrapText="1"/>
      <protection locked="0"/>
    </xf>
    <xf numFmtId="0" fontId="0" fillId="0" borderId="3" xfId="0" applyFont="1" applyBorder="1" applyAlignment="1" applyProtection="1">
      <alignment horizontal="left" vertical="center" wrapText="1"/>
      <protection locked="0"/>
    </xf>
    <xf numFmtId="0" fontId="0" fillId="0" borderId="4" xfId="0" applyFont="1" applyBorder="1" applyAlignment="1" applyProtection="1">
      <alignment horizontal="left" vertical="center" wrapText="1"/>
      <protection locked="0"/>
    </xf>
    <xf numFmtId="0" fontId="0" fillId="0" borderId="5" xfId="0" applyFont="1" applyBorder="1" applyAlignment="1" applyProtection="1">
      <alignment horizontal="left"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16" fillId="0" borderId="4" xfId="0" applyFont="1" applyBorder="1" applyAlignment="1" applyProtection="1">
      <alignment horizontal="center" vertical="center" wrapText="1"/>
      <protection locked="0"/>
    </xf>
    <xf numFmtId="0" fontId="16" fillId="0" borderId="5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2" fillId="0" borderId="5" xfId="0" applyFont="1" applyBorder="1" applyAlignment="1" applyProtection="1">
      <alignment horizontal="left" vertical="center" wrapText="1"/>
      <protection locked="0"/>
    </xf>
    <xf numFmtId="0" fontId="10" fillId="0" borderId="4" xfId="0" applyFont="1" applyBorder="1" applyAlignment="1" applyProtection="1">
      <alignment horizontal="left" vertical="center" wrapText="1"/>
      <protection locked="0"/>
    </xf>
    <xf numFmtId="0" fontId="10" fillId="0" borderId="5" xfId="0" applyFont="1" applyBorder="1" applyAlignment="1" applyProtection="1">
      <alignment horizontal="left" vertical="center" wrapText="1"/>
      <protection locked="0"/>
    </xf>
    <xf numFmtId="0" fontId="15" fillId="4" borderId="0" xfId="0" applyFont="1" applyFill="1" applyBorder="1" applyAlignment="1" applyProtection="1">
      <alignment horizontal="center"/>
      <protection locked="0"/>
    </xf>
    <xf numFmtId="0" fontId="0" fillId="4" borderId="0" xfId="0" applyFont="1" applyFill="1" applyBorder="1" applyAlignment="1" applyProtection="1">
      <alignment horizontal="left"/>
      <protection locked="0"/>
    </xf>
    <xf numFmtId="0" fontId="1" fillId="4" borderId="13" xfId="0" applyFont="1" applyFill="1" applyBorder="1" applyAlignment="1" applyProtection="1">
      <alignment horizontal="left"/>
      <protection locked="0"/>
    </xf>
    <xf numFmtId="0" fontId="1" fillId="4" borderId="0" xfId="0" applyFont="1" applyFill="1" applyBorder="1" applyAlignment="1" applyProtection="1">
      <alignment horizontal="left"/>
      <protection locked="0"/>
    </xf>
    <xf numFmtId="0" fontId="10" fillId="2" borderId="19" xfId="0" applyFont="1" applyFill="1" applyBorder="1" applyAlignment="1" applyProtection="1">
      <alignment horizontal="center" vertical="center" wrapText="1"/>
      <protection locked="0"/>
    </xf>
    <xf numFmtId="0" fontId="10" fillId="2" borderId="9" xfId="0" applyFont="1" applyFill="1" applyBorder="1" applyAlignment="1" applyProtection="1">
      <alignment horizontal="center" vertical="center" wrapText="1"/>
      <protection locked="0"/>
    </xf>
    <xf numFmtId="0" fontId="10" fillId="2" borderId="18" xfId="0" applyFont="1" applyFill="1" applyBorder="1" applyAlignment="1" applyProtection="1">
      <alignment horizontal="center" vertical="center" wrapText="1"/>
      <protection locked="0"/>
    </xf>
    <xf numFmtId="0" fontId="10" fillId="2" borderId="24" xfId="0" applyFont="1" applyFill="1" applyBorder="1" applyAlignment="1" applyProtection="1">
      <alignment horizontal="center" vertical="center" wrapText="1"/>
      <protection locked="0"/>
    </xf>
    <xf numFmtId="0" fontId="10" fillId="2" borderId="34" xfId="0" applyFont="1" applyFill="1" applyBorder="1" applyAlignment="1" applyProtection="1">
      <alignment horizontal="center" vertical="center" wrapText="1"/>
      <protection locked="0"/>
    </xf>
    <xf numFmtId="0" fontId="10" fillId="2" borderId="2" xfId="0" applyFont="1" applyFill="1" applyBorder="1" applyAlignment="1" applyProtection="1">
      <alignment horizontal="center" vertical="center" wrapText="1"/>
      <protection locked="0"/>
    </xf>
    <xf numFmtId="0" fontId="11" fillId="4" borderId="10" xfId="0" applyFont="1" applyFill="1" applyBorder="1" applyAlignment="1" applyProtection="1">
      <alignment horizontal="left" vertical="center" wrapText="1"/>
    </xf>
    <xf numFmtId="0" fontId="11" fillId="4" borderId="11" xfId="0" applyFont="1" applyFill="1" applyBorder="1" applyAlignment="1" applyProtection="1">
      <alignment horizontal="left" vertical="center" wrapText="1"/>
    </xf>
    <xf numFmtId="0" fontId="11" fillId="4" borderId="12" xfId="0" applyFont="1" applyFill="1" applyBorder="1" applyAlignment="1" applyProtection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4" xfId="0" applyFont="1" applyBorder="1" applyAlignment="1">
      <alignment horizontal="left" vertical="center" wrapText="1"/>
    </xf>
    <xf numFmtId="0" fontId="0" fillId="0" borderId="5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15" fillId="2" borderId="20" xfId="0" applyFont="1" applyFill="1" applyBorder="1" applyAlignment="1" applyProtection="1">
      <alignment horizontal="center" vertical="center" wrapText="1"/>
      <protection locked="0"/>
    </xf>
    <xf numFmtId="0" fontId="15" fillId="2" borderId="11" xfId="0" applyFont="1" applyFill="1" applyBorder="1" applyAlignment="1" applyProtection="1">
      <alignment horizontal="center" vertical="center" wrapText="1"/>
      <protection locked="0"/>
    </xf>
    <xf numFmtId="0" fontId="15" fillId="2" borderId="21" xfId="0" applyFont="1" applyFill="1" applyBorder="1" applyAlignment="1" applyProtection="1">
      <alignment horizontal="center" vertical="center" wrapText="1"/>
      <protection locked="0"/>
    </xf>
    <xf numFmtId="0" fontId="15" fillId="2" borderId="6" xfId="0" applyFont="1" applyFill="1" applyBorder="1" applyAlignment="1" applyProtection="1">
      <alignment horizontal="center" vertical="center" wrapText="1"/>
      <protection locked="0"/>
    </xf>
    <xf numFmtId="0" fontId="15" fillId="2" borderId="1" xfId="0" applyFont="1" applyFill="1" applyBorder="1" applyAlignment="1" applyProtection="1">
      <alignment horizontal="center" vertical="center" wrapText="1"/>
      <protection locked="0"/>
    </xf>
    <xf numFmtId="0" fontId="15" fillId="2" borderId="7" xfId="0" applyFont="1" applyFill="1" applyBorder="1" applyAlignment="1" applyProtection="1">
      <alignment horizontal="center" vertical="center" wrapText="1"/>
      <protection locked="0"/>
    </xf>
    <xf numFmtId="0" fontId="7" fillId="4" borderId="15" xfId="0" applyFont="1" applyFill="1" applyBorder="1" applyAlignment="1" applyProtection="1">
      <alignment horizontal="center"/>
      <protection locked="0"/>
    </xf>
    <xf numFmtId="0" fontId="7" fillId="4" borderId="17" xfId="0" applyFont="1" applyFill="1" applyBorder="1" applyAlignment="1" applyProtection="1">
      <alignment horizontal="center"/>
      <protection locked="0"/>
    </xf>
    <xf numFmtId="0" fontId="7" fillId="4" borderId="10" xfId="0" applyFont="1" applyFill="1" applyBorder="1" applyAlignment="1" applyProtection="1">
      <alignment horizontal="center"/>
      <protection locked="0"/>
    </xf>
    <xf numFmtId="0" fontId="7" fillId="4" borderId="12" xfId="0" applyFont="1" applyFill="1" applyBorder="1" applyAlignment="1" applyProtection="1">
      <alignment horizontal="center"/>
      <protection locked="0"/>
    </xf>
    <xf numFmtId="0" fontId="7" fillId="4" borderId="11" xfId="0" applyFont="1" applyFill="1" applyBorder="1" applyAlignment="1" applyProtection="1">
      <alignment horizontal="center"/>
      <protection locked="0"/>
    </xf>
    <xf numFmtId="14" fontId="7" fillId="4" borderId="16" xfId="0" applyNumberFormat="1" applyFont="1" applyFill="1" applyBorder="1" applyAlignment="1" applyProtection="1">
      <alignment horizontal="center"/>
      <protection locked="0"/>
    </xf>
    <xf numFmtId="14" fontId="7" fillId="4" borderId="17" xfId="0" applyNumberFormat="1" applyFont="1" applyFill="1" applyBorder="1" applyAlignment="1" applyProtection="1">
      <alignment horizontal="center"/>
      <protection locked="0"/>
    </xf>
    <xf numFmtId="0" fontId="6" fillId="4" borderId="10" xfId="0" applyFont="1" applyFill="1" applyBorder="1" applyAlignment="1" applyProtection="1">
      <alignment horizontal="center"/>
      <protection locked="0"/>
    </xf>
    <xf numFmtId="0" fontId="6" fillId="4" borderId="11" xfId="0" applyFont="1" applyFill="1" applyBorder="1" applyAlignment="1" applyProtection="1">
      <alignment horizontal="center"/>
      <protection locked="0"/>
    </xf>
    <xf numFmtId="0" fontId="6" fillId="4" borderId="12" xfId="0" applyFont="1" applyFill="1" applyBorder="1" applyAlignment="1" applyProtection="1">
      <alignment horizontal="center"/>
      <protection locked="0"/>
    </xf>
    <xf numFmtId="14" fontId="6" fillId="4" borderId="15" xfId="0" applyNumberFormat="1" applyFont="1" applyFill="1" applyBorder="1" applyAlignment="1" applyProtection="1">
      <alignment horizontal="center"/>
      <protection locked="0"/>
    </xf>
    <xf numFmtId="14" fontId="6" fillId="4" borderId="16" xfId="0" applyNumberFormat="1" applyFont="1" applyFill="1" applyBorder="1" applyAlignment="1" applyProtection="1">
      <alignment horizontal="center"/>
      <protection locked="0"/>
    </xf>
    <xf numFmtId="14" fontId="6" fillId="4" borderId="17" xfId="0" applyNumberFormat="1" applyFont="1" applyFill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552451</xdr:colOff>
      <xdr:row>0</xdr:row>
      <xdr:rowOff>85725</xdr:rowOff>
    </xdr:from>
    <xdr:to>
      <xdr:col>8</xdr:col>
      <xdr:colOff>790575</xdr:colOff>
      <xdr:row>1</xdr:row>
      <xdr:rowOff>28575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3095626" y="85725"/>
          <a:ext cx="2676524" cy="228600"/>
        </a:xfrm>
        <a:prstGeom prst="rect">
          <a:avLst/>
        </a:prstGeom>
        <a:noFill/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200" b="1">
              <a:latin typeface="Arial" pitchFamily="34" charset="0"/>
              <a:cs typeface="Arial" pitchFamily="34" charset="0"/>
            </a:rPr>
            <a:t>Planilha de Cotação</a:t>
          </a:r>
          <a:r>
            <a:rPr lang="pt-BR" sz="1200" b="1" baseline="0">
              <a:latin typeface="Arial" pitchFamily="34" charset="0"/>
              <a:cs typeface="Arial" pitchFamily="34" charset="0"/>
            </a:rPr>
            <a:t> de Preços</a:t>
          </a:r>
          <a:endParaRPr lang="pt-BR" sz="1200" b="1">
            <a:latin typeface="Arial" pitchFamily="34" charset="0"/>
            <a:cs typeface="Arial" pitchFamily="34" charset="0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38100</xdr:colOff>
          <xdr:row>0</xdr:row>
          <xdr:rowOff>85725</xdr:rowOff>
        </xdr:from>
        <xdr:to>
          <xdr:col>3</xdr:col>
          <xdr:colOff>28575</xdr:colOff>
          <xdr:row>1</xdr:row>
          <xdr:rowOff>247650</xdr:rowOff>
        </xdr:to>
        <xdr:sp macro="" textlink="">
          <xdr:nvSpPr>
            <xdr:cNvPr id="2051" name="Object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>
                <a:alpha val="92999"/>
              </a:srgbClr>
            </a:solidFill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1"/>
  <dimension ref="A1:R97"/>
  <sheetViews>
    <sheetView showGridLines="0" tabSelected="1" view="pageBreakPreview" topLeftCell="A2" zoomScaleNormal="100" zoomScaleSheetLayoutView="100" workbookViewId="0">
      <selection activeCell="N26" sqref="N26"/>
    </sheetView>
  </sheetViews>
  <sheetFormatPr defaultColWidth="9.140625" defaultRowHeight="15" x14ac:dyDescent="0.25"/>
  <cols>
    <col min="1" max="1" width="8.42578125" style="1" customWidth="1"/>
    <col min="2" max="2" width="13" style="1" customWidth="1"/>
    <col min="3" max="3" width="10.5703125" style="1" customWidth="1"/>
    <col min="4" max="5" width="9.28515625" style="1" customWidth="1"/>
    <col min="6" max="6" width="12.140625" style="1" customWidth="1"/>
    <col min="7" max="7" width="5" style="1" customWidth="1"/>
    <col min="8" max="8" width="10.140625" style="1" customWidth="1"/>
    <col min="9" max="9" width="17.7109375" style="1" customWidth="1"/>
    <col min="10" max="10" width="13.140625" style="1" customWidth="1"/>
    <col min="11" max="11" width="15.85546875" style="1" customWidth="1"/>
    <col min="12" max="16384" width="9.140625" style="1"/>
  </cols>
  <sheetData>
    <row r="1" spans="1:11" ht="22.5" customHeight="1" x14ac:dyDescent="0.25">
      <c r="H1" s="2"/>
      <c r="K1" s="4"/>
    </row>
    <row r="2" spans="1:11" ht="22.5" customHeight="1" thickBot="1" x14ac:dyDescent="0.35">
      <c r="A2" s="4"/>
      <c r="B2" s="4"/>
      <c r="C2" s="4"/>
      <c r="D2" s="4"/>
      <c r="E2" s="4"/>
      <c r="F2" s="4"/>
      <c r="G2" s="4"/>
      <c r="H2" s="4"/>
      <c r="I2" s="49" t="s">
        <v>22</v>
      </c>
      <c r="J2" s="50" t="str">
        <f>A4</f>
        <v>125/2025</v>
      </c>
      <c r="K2" s="4"/>
    </row>
    <row r="3" spans="1:11" s="3" customFormat="1" ht="19.5" customHeight="1" x14ac:dyDescent="0.25">
      <c r="A3" s="132" t="s">
        <v>0</v>
      </c>
      <c r="B3" s="133"/>
      <c r="C3" s="137" t="s">
        <v>41</v>
      </c>
      <c r="D3" s="138"/>
      <c r="E3" s="138"/>
      <c r="F3" s="138"/>
      <c r="G3" s="139"/>
      <c r="H3" s="134" t="s">
        <v>42</v>
      </c>
      <c r="I3" s="134"/>
      <c r="J3" s="134"/>
      <c r="K3" s="133"/>
    </row>
    <row r="4" spans="1:11" ht="15.75" customHeight="1" thickBot="1" x14ac:dyDescent="0.3">
      <c r="A4" s="130" t="s">
        <v>50</v>
      </c>
      <c r="B4" s="131"/>
      <c r="C4" s="140">
        <v>45945</v>
      </c>
      <c r="D4" s="141"/>
      <c r="E4" s="141"/>
      <c r="F4" s="141"/>
      <c r="G4" s="142"/>
      <c r="H4" s="135">
        <v>45950</v>
      </c>
      <c r="I4" s="135"/>
      <c r="J4" s="135"/>
      <c r="K4" s="136"/>
    </row>
    <row r="5" spans="1:11" ht="22.5" customHeight="1" thickBot="1" x14ac:dyDescent="0.3">
      <c r="A5" s="77" t="s">
        <v>36</v>
      </c>
      <c r="B5" s="78"/>
      <c r="C5" s="79"/>
      <c r="D5" s="79"/>
      <c r="E5" s="79"/>
      <c r="F5" s="79"/>
      <c r="G5" s="79"/>
      <c r="H5" s="79"/>
      <c r="I5" s="47"/>
      <c r="J5" s="80" t="s">
        <v>30</v>
      </c>
      <c r="K5" s="81"/>
    </row>
    <row r="6" spans="1:11" ht="15" customHeight="1" x14ac:dyDescent="0.25">
      <c r="A6" s="111" t="s">
        <v>1</v>
      </c>
      <c r="B6" s="113" t="s">
        <v>23</v>
      </c>
      <c r="C6" s="109" t="s">
        <v>31</v>
      </c>
      <c r="D6" s="124" t="s">
        <v>40</v>
      </c>
      <c r="E6" s="125"/>
      <c r="F6" s="125"/>
      <c r="G6" s="125"/>
      <c r="H6" s="126"/>
      <c r="I6" s="109" t="s">
        <v>47</v>
      </c>
      <c r="J6" s="89" t="s">
        <v>2</v>
      </c>
      <c r="K6" s="90"/>
    </row>
    <row r="7" spans="1:11" ht="32.25" customHeight="1" x14ac:dyDescent="0.25">
      <c r="A7" s="112"/>
      <c r="B7" s="114"/>
      <c r="C7" s="110"/>
      <c r="D7" s="127"/>
      <c r="E7" s="128"/>
      <c r="F7" s="128"/>
      <c r="G7" s="128"/>
      <c r="H7" s="129"/>
      <c r="I7" s="110"/>
      <c r="J7" s="27" t="s">
        <v>48</v>
      </c>
      <c r="K7" s="26" t="s">
        <v>3</v>
      </c>
    </row>
    <row r="8" spans="1:11" ht="66.75" customHeight="1" thickBot="1" x14ac:dyDescent="0.3">
      <c r="A8" s="20">
        <v>1</v>
      </c>
      <c r="B8" s="74">
        <v>25</v>
      </c>
      <c r="C8" s="68" t="s">
        <v>51</v>
      </c>
      <c r="D8" s="118" t="s">
        <v>54</v>
      </c>
      <c r="E8" s="119"/>
      <c r="F8" s="119"/>
      <c r="G8" s="119"/>
      <c r="H8" s="120"/>
      <c r="I8" s="30" t="s">
        <v>52</v>
      </c>
      <c r="J8" s="34"/>
      <c r="K8" s="35"/>
    </row>
    <row r="9" spans="1:11" ht="9" hidden="1" customHeight="1" x14ac:dyDescent="0.25">
      <c r="A9" s="20">
        <v>2</v>
      </c>
      <c r="B9" s="74"/>
      <c r="C9" s="68"/>
      <c r="D9" s="118"/>
      <c r="E9" s="119"/>
      <c r="F9" s="119"/>
      <c r="G9" s="119"/>
      <c r="H9" s="120"/>
      <c r="I9" s="30"/>
      <c r="J9" s="36"/>
      <c r="K9" s="37"/>
    </row>
    <row r="10" spans="1:11" ht="9" hidden="1" customHeight="1" x14ac:dyDescent="0.25">
      <c r="A10" s="20">
        <v>3</v>
      </c>
      <c r="B10" s="74"/>
      <c r="C10" s="68"/>
      <c r="D10" s="121"/>
      <c r="E10" s="122"/>
      <c r="F10" s="122"/>
      <c r="G10" s="122"/>
      <c r="H10" s="123"/>
      <c r="I10" s="30"/>
      <c r="J10" s="38"/>
      <c r="K10" s="39"/>
    </row>
    <row r="11" spans="1:11" ht="9" hidden="1" customHeight="1" x14ac:dyDescent="0.25">
      <c r="A11" s="20">
        <v>4</v>
      </c>
      <c r="B11" s="74"/>
      <c r="C11" s="68"/>
      <c r="D11" s="121"/>
      <c r="E11" s="122"/>
      <c r="F11" s="122"/>
      <c r="G11" s="122"/>
      <c r="H11" s="123"/>
      <c r="I11" s="30"/>
      <c r="J11" s="38"/>
      <c r="K11" s="39"/>
    </row>
    <row r="12" spans="1:11" ht="9" hidden="1" customHeight="1" x14ac:dyDescent="0.25">
      <c r="A12" s="20">
        <v>5</v>
      </c>
      <c r="B12" s="75"/>
      <c r="C12" s="25"/>
      <c r="D12" s="97"/>
      <c r="E12" s="98"/>
      <c r="F12" s="98"/>
      <c r="G12" s="98"/>
      <c r="H12" s="99"/>
      <c r="I12" s="25"/>
      <c r="J12" s="38"/>
      <c r="K12" s="39"/>
    </row>
    <row r="13" spans="1:11" ht="9" hidden="1" customHeight="1" x14ac:dyDescent="0.25">
      <c r="A13" s="20">
        <v>6</v>
      </c>
      <c r="B13" s="75"/>
      <c r="C13" s="69"/>
      <c r="D13" s="100"/>
      <c r="E13" s="101"/>
      <c r="F13" s="101"/>
      <c r="G13" s="101"/>
      <c r="H13" s="102"/>
      <c r="I13" s="29"/>
      <c r="J13" s="38"/>
      <c r="K13" s="39"/>
    </row>
    <row r="14" spans="1:11" ht="9" hidden="1" customHeight="1" x14ac:dyDescent="0.25">
      <c r="A14" s="20">
        <v>7</v>
      </c>
      <c r="B14" s="75"/>
      <c r="C14" s="69"/>
      <c r="D14" s="100"/>
      <c r="E14" s="103"/>
      <c r="F14" s="103"/>
      <c r="G14" s="103"/>
      <c r="H14" s="104"/>
      <c r="I14" s="29"/>
      <c r="J14" s="38"/>
      <c r="K14" s="39"/>
    </row>
    <row r="15" spans="1:11" ht="9" hidden="1" customHeight="1" x14ac:dyDescent="0.25">
      <c r="A15" s="20">
        <v>8</v>
      </c>
      <c r="B15" s="75"/>
      <c r="C15" s="69"/>
      <c r="D15" s="100"/>
      <c r="E15" s="101"/>
      <c r="F15" s="101"/>
      <c r="G15" s="101"/>
      <c r="H15" s="102"/>
      <c r="I15" s="29"/>
      <c r="J15" s="38"/>
      <c r="K15" s="39"/>
    </row>
    <row r="16" spans="1:11" s="24" customFormat="1" ht="9" hidden="1" customHeight="1" x14ac:dyDescent="0.25">
      <c r="A16" s="20">
        <v>9</v>
      </c>
      <c r="B16" s="75"/>
      <c r="C16" s="69"/>
      <c r="D16" s="100"/>
      <c r="E16" s="101"/>
      <c r="F16" s="101"/>
      <c r="G16" s="101"/>
      <c r="H16" s="102"/>
      <c r="I16" s="29"/>
      <c r="J16" s="40"/>
      <c r="K16" s="41"/>
    </row>
    <row r="17" spans="1:18" ht="9" hidden="1" customHeight="1" x14ac:dyDescent="0.25">
      <c r="A17" s="20">
        <v>10</v>
      </c>
      <c r="B17" s="75"/>
      <c r="C17" s="69"/>
      <c r="D17" s="94"/>
      <c r="E17" s="95"/>
      <c r="F17" s="95"/>
      <c r="G17" s="95"/>
      <c r="H17" s="96"/>
      <c r="I17" s="29"/>
      <c r="J17" s="38"/>
      <c r="K17" s="39"/>
    </row>
    <row r="18" spans="1:18" ht="9" hidden="1" customHeight="1" x14ac:dyDescent="0.25">
      <c r="A18" s="31">
        <v>11</v>
      </c>
      <c r="B18" s="75"/>
      <c r="C18" s="25"/>
      <c r="D18" s="94"/>
      <c r="E18" s="95"/>
      <c r="F18" s="95"/>
      <c r="G18" s="95"/>
      <c r="H18" s="96"/>
      <c r="I18" s="25"/>
      <c r="J18" s="38"/>
      <c r="K18" s="39"/>
    </row>
    <row r="19" spans="1:18" ht="9" hidden="1" customHeight="1" x14ac:dyDescent="0.25">
      <c r="A19" s="31">
        <v>12</v>
      </c>
      <c r="B19" s="75"/>
      <c r="C19" s="25"/>
      <c r="D19" s="94"/>
      <c r="E19" s="95"/>
      <c r="F19" s="95"/>
      <c r="G19" s="95"/>
      <c r="H19" s="96"/>
      <c r="I19" s="25"/>
      <c r="J19" s="38"/>
      <c r="K19" s="39"/>
    </row>
    <row r="20" spans="1:18" ht="9" hidden="1" customHeight="1" x14ac:dyDescent="0.25">
      <c r="A20" s="32">
        <v>13</v>
      </c>
      <c r="B20" s="76"/>
      <c r="C20" s="28"/>
      <c r="D20" s="94"/>
      <c r="E20" s="95"/>
      <c r="F20" s="95"/>
      <c r="G20" s="95"/>
      <c r="H20" s="96"/>
      <c r="I20" s="25"/>
      <c r="J20" s="38"/>
      <c r="K20" s="39"/>
    </row>
    <row r="21" spans="1:18" ht="9" hidden="1" customHeight="1" x14ac:dyDescent="0.25">
      <c r="A21" s="32">
        <v>14</v>
      </c>
      <c r="B21" s="76"/>
      <c r="C21" s="28"/>
      <c r="D21" s="94"/>
      <c r="E21" s="95"/>
      <c r="F21" s="95"/>
      <c r="G21" s="95"/>
      <c r="H21" s="96"/>
      <c r="I21" s="25"/>
      <c r="J21" s="38"/>
      <c r="K21" s="39"/>
    </row>
    <row r="22" spans="1:18" ht="9" hidden="1" customHeight="1" thickBot="1" x14ac:dyDescent="0.3">
      <c r="A22" s="33">
        <v>15</v>
      </c>
      <c r="B22" s="76"/>
      <c r="C22" s="28"/>
      <c r="D22" s="94"/>
      <c r="E22" s="95"/>
      <c r="F22" s="95"/>
      <c r="G22" s="95"/>
      <c r="H22" s="96"/>
      <c r="I22" s="25"/>
      <c r="J22" s="38"/>
      <c r="K22" s="39"/>
    </row>
    <row r="23" spans="1:18" ht="15" customHeight="1" x14ac:dyDescent="0.25">
      <c r="A23" s="5"/>
      <c r="B23" s="12"/>
      <c r="C23" s="6"/>
      <c r="D23" s="6"/>
      <c r="E23" s="23"/>
      <c r="F23" s="48" t="s">
        <v>4</v>
      </c>
      <c r="G23" s="23"/>
      <c r="H23" s="6"/>
      <c r="I23" s="6"/>
      <c r="J23" s="13"/>
      <c r="K23" s="14"/>
    </row>
    <row r="24" spans="1:18" ht="15" customHeight="1" x14ac:dyDescent="0.25">
      <c r="A24" s="45" t="s">
        <v>32</v>
      </c>
      <c r="B24" s="46"/>
      <c r="C24" s="46" t="s">
        <v>24</v>
      </c>
      <c r="D24" s="46"/>
      <c r="E24" s="46"/>
      <c r="F24" s="46"/>
      <c r="G24" s="46"/>
      <c r="H24" s="70" t="s">
        <v>27</v>
      </c>
      <c r="I24" s="70"/>
      <c r="J24" s="46"/>
      <c r="K24" s="71"/>
    </row>
    <row r="25" spans="1:18" ht="15" customHeight="1" x14ac:dyDescent="0.25">
      <c r="A25" s="45" t="str">
        <f>IF(J5="Materiais:","Forma de entrega:","Forma de execução:")</f>
        <v>Forma de entrega:</v>
      </c>
      <c r="B25" s="46"/>
      <c r="C25" s="46" t="s">
        <v>25</v>
      </c>
      <c r="D25" s="72"/>
      <c r="E25" s="46"/>
      <c r="F25" s="47"/>
      <c r="G25" s="51"/>
      <c r="H25" s="105" t="str">
        <f>IF(J5="Materiais:","Frete: CIF","Forma de pagamento:")</f>
        <v>Frete: CIF</v>
      </c>
      <c r="I25" s="105"/>
      <c r="J25" s="46"/>
      <c r="K25" s="47"/>
    </row>
    <row r="26" spans="1:18" ht="15" customHeight="1" x14ac:dyDescent="0.25">
      <c r="A26" s="107" t="s">
        <v>38</v>
      </c>
      <c r="B26" s="108"/>
      <c r="C26" s="108"/>
      <c r="D26" s="106" t="s">
        <v>53</v>
      </c>
      <c r="E26" s="106"/>
      <c r="F26" s="106"/>
      <c r="G26" s="51"/>
      <c r="H26" s="52"/>
      <c r="I26" s="52"/>
      <c r="J26" s="46"/>
      <c r="K26" s="47"/>
    </row>
    <row r="27" spans="1:18" ht="15" customHeight="1" x14ac:dyDescent="0.25">
      <c r="A27" s="45" t="str">
        <f>IF(J5="Materiais:","Horário de entrega: de Segunda a Sexta-Feira das 08:00 às 11:30 e das 13:30 às 17:00 horas.","Horário de execução: de Segunda a Sexta-Feira das 08:00 às 11:30 e das 13:30 às 17:00 horas.")</f>
        <v>Horário de entrega: de Segunda a Sexta-Feira das 08:00 às 11:30 e das 13:30 às 17:00 horas.</v>
      </c>
      <c r="B27" s="46"/>
      <c r="C27" s="46"/>
      <c r="D27" s="46"/>
      <c r="E27" s="46"/>
      <c r="F27" s="46"/>
      <c r="G27" s="46"/>
      <c r="H27" s="47"/>
      <c r="I27" s="46"/>
      <c r="J27" s="46"/>
      <c r="K27" s="71"/>
    </row>
    <row r="28" spans="1:18" ht="15" customHeight="1" x14ac:dyDescent="0.25">
      <c r="A28" s="45" t="s">
        <v>37</v>
      </c>
      <c r="B28" s="46"/>
      <c r="C28" s="73"/>
      <c r="D28" s="73"/>
      <c r="E28" s="73"/>
      <c r="F28" s="73"/>
      <c r="G28" s="46"/>
      <c r="H28" s="70" t="s">
        <v>45</v>
      </c>
      <c r="I28" s="70"/>
      <c r="J28" s="46"/>
      <c r="K28" s="71"/>
    </row>
    <row r="29" spans="1:18" ht="54.75" customHeight="1" thickBot="1" x14ac:dyDescent="0.3">
      <c r="A29" s="91" t="s">
        <v>46</v>
      </c>
      <c r="B29" s="92"/>
      <c r="C29" s="92"/>
      <c r="D29" s="92"/>
      <c r="E29" s="92"/>
      <c r="F29" s="92"/>
      <c r="G29" s="92"/>
      <c r="H29" s="92"/>
      <c r="I29" s="92"/>
      <c r="J29" s="92"/>
      <c r="K29" s="93"/>
      <c r="O29" s="1" t="s">
        <v>34</v>
      </c>
    </row>
    <row r="30" spans="1:18" ht="70.5" customHeight="1" thickBot="1" x14ac:dyDescent="0.3">
      <c r="A30" s="115" t="s">
        <v>43</v>
      </c>
      <c r="B30" s="116"/>
      <c r="C30" s="116"/>
      <c r="D30" s="116"/>
      <c r="E30" s="116"/>
      <c r="F30" s="116"/>
      <c r="G30" s="116"/>
      <c r="H30" s="116"/>
      <c r="I30" s="116"/>
      <c r="J30" s="116"/>
      <c r="K30" s="117"/>
      <c r="R30" s="47"/>
    </row>
    <row r="31" spans="1:18" ht="3" customHeight="1" thickBot="1" x14ac:dyDescent="0.3">
      <c r="A31" s="83"/>
      <c r="B31" s="84"/>
      <c r="C31" s="84"/>
      <c r="D31" s="84"/>
      <c r="E31" s="84"/>
      <c r="F31" s="84"/>
      <c r="G31" s="84"/>
      <c r="H31" s="84"/>
      <c r="I31" s="84"/>
      <c r="J31" s="84"/>
      <c r="K31" s="85"/>
      <c r="R31" s="47"/>
    </row>
    <row r="32" spans="1:18" x14ac:dyDescent="0.25">
      <c r="A32" s="63"/>
      <c r="B32" s="64"/>
      <c r="C32" s="64"/>
      <c r="D32" s="64"/>
      <c r="E32" s="65"/>
      <c r="F32" s="66" t="s">
        <v>44</v>
      </c>
      <c r="G32" s="65"/>
      <c r="H32" s="64"/>
      <c r="I32" s="64"/>
      <c r="J32" s="64"/>
      <c r="K32" s="67"/>
    </row>
    <row r="33" spans="1:11" x14ac:dyDescent="0.25">
      <c r="A33" s="8" t="s">
        <v>5</v>
      </c>
      <c r="B33" s="4"/>
      <c r="C33" s="4"/>
      <c r="D33" s="4"/>
      <c r="E33" s="4"/>
      <c r="F33" s="4"/>
      <c r="G33" s="4"/>
      <c r="H33" s="4"/>
      <c r="I33" s="4"/>
      <c r="J33" s="4"/>
      <c r="K33" s="7"/>
    </row>
    <row r="34" spans="1:11" x14ac:dyDescent="0.25">
      <c r="A34" s="8" t="s">
        <v>6</v>
      </c>
      <c r="B34" s="4"/>
      <c r="C34" s="4"/>
      <c r="D34" s="4"/>
      <c r="E34" s="4"/>
      <c r="F34" s="4"/>
      <c r="G34" s="4" t="s">
        <v>7</v>
      </c>
      <c r="H34" s="4"/>
      <c r="I34" s="4"/>
      <c r="J34" s="4"/>
      <c r="K34" s="7"/>
    </row>
    <row r="35" spans="1:11" x14ac:dyDescent="0.25">
      <c r="A35" s="8" t="s">
        <v>8</v>
      </c>
      <c r="B35" s="4"/>
      <c r="C35" s="4"/>
      <c r="D35" s="4"/>
      <c r="E35" s="4"/>
      <c r="F35" s="4"/>
      <c r="G35" s="4" t="s">
        <v>9</v>
      </c>
      <c r="H35" s="4"/>
      <c r="I35" s="4"/>
      <c r="J35" s="4"/>
      <c r="K35" s="7"/>
    </row>
    <row r="36" spans="1:11" x14ac:dyDescent="0.25">
      <c r="A36" s="8" t="s">
        <v>10</v>
      </c>
      <c r="B36" s="4"/>
      <c r="C36" s="4"/>
      <c r="D36" s="4"/>
      <c r="E36" s="4"/>
      <c r="F36" s="4"/>
      <c r="G36" s="4" t="s">
        <v>11</v>
      </c>
      <c r="H36" s="4"/>
      <c r="I36" s="4" t="s">
        <v>12</v>
      </c>
      <c r="J36" s="4"/>
      <c r="K36" s="7"/>
    </row>
    <row r="37" spans="1:11" x14ac:dyDescent="0.25">
      <c r="A37" s="8" t="s">
        <v>13</v>
      </c>
      <c r="B37" s="4"/>
      <c r="C37" s="4"/>
      <c r="D37" s="4"/>
      <c r="E37" s="4"/>
      <c r="F37" s="4"/>
      <c r="G37" s="4" t="s">
        <v>14</v>
      </c>
      <c r="H37" s="4"/>
      <c r="I37" s="15" t="s">
        <v>15</v>
      </c>
      <c r="J37" s="4"/>
      <c r="K37" s="7"/>
    </row>
    <row r="38" spans="1:11" x14ac:dyDescent="0.25">
      <c r="A38" s="8" t="s">
        <v>16</v>
      </c>
      <c r="B38" s="4"/>
      <c r="C38" s="4"/>
      <c r="D38" s="4" t="s">
        <v>17</v>
      </c>
      <c r="E38" s="4"/>
      <c r="F38" s="4"/>
      <c r="G38" s="4" t="s">
        <v>18</v>
      </c>
      <c r="H38" s="4"/>
      <c r="I38" s="15" t="s">
        <v>19</v>
      </c>
      <c r="J38" s="4"/>
      <c r="K38" s="7"/>
    </row>
    <row r="39" spans="1:11" x14ac:dyDescent="0.25">
      <c r="A39" s="8" t="s">
        <v>26</v>
      </c>
      <c r="B39" s="4"/>
      <c r="C39" s="4"/>
      <c r="D39" s="4"/>
      <c r="E39" s="4"/>
      <c r="F39" s="4"/>
      <c r="G39" s="4"/>
      <c r="H39" s="4"/>
      <c r="I39" s="4"/>
      <c r="J39" s="4"/>
      <c r="K39" s="7"/>
    </row>
    <row r="40" spans="1:11" ht="15.75" thickBot="1" x14ac:dyDescent="0.3">
      <c r="A40" s="9" t="s">
        <v>20</v>
      </c>
      <c r="B40" s="10"/>
      <c r="C40" s="10"/>
      <c r="D40" s="10"/>
      <c r="E40" s="10"/>
      <c r="F40" s="10" t="s">
        <v>21</v>
      </c>
      <c r="G40" s="10"/>
      <c r="H40" s="10"/>
      <c r="I40" s="10"/>
      <c r="J40" s="10"/>
      <c r="K40" s="11"/>
    </row>
    <row r="41" spans="1:11" ht="15.75" x14ac:dyDescent="0.25">
      <c r="A41" s="56" t="s">
        <v>35</v>
      </c>
      <c r="B41" s="44"/>
      <c r="C41" s="44"/>
      <c r="D41" s="44"/>
      <c r="E41" s="44"/>
      <c r="F41" s="44"/>
      <c r="G41" s="44"/>
      <c r="H41" s="44"/>
      <c r="I41" s="53"/>
      <c r="J41" s="53"/>
      <c r="K41" s="54"/>
    </row>
    <row r="42" spans="1:11" s="3" customFormat="1" ht="15.75" x14ac:dyDescent="0.25">
      <c r="A42" s="82" t="s">
        <v>49</v>
      </c>
      <c r="B42" s="43"/>
      <c r="C42" s="43"/>
      <c r="D42" s="43"/>
      <c r="E42" s="42"/>
      <c r="F42" s="42"/>
      <c r="G42" s="42"/>
      <c r="H42" s="42"/>
      <c r="I42" s="42"/>
      <c r="J42" s="42"/>
      <c r="K42" s="57"/>
    </row>
    <row r="43" spans="1:11" s="3" customFormat="1" ht="15.75" x14ac:dyDescent="0.25">
      <c r="A43" s="58" t="str">
        <f>IF(A42="Adézio Machado","adezio.machado@scgas.com.br",IF(A42="Karen Kunzler Graff","karen.graff@scgas.com.br",IF(A42="Giovani Della Rocca","giovani.rocca@scgas.com.br",IF(A42="Geovanna Castro Aguiar Alves da Silva","geovanna.silva@scgas.com.br",IF(A42="Roberta Fiamoncini da Silva","roberta.silva@scgas.com.br",IF(A42="Tirza Torres Pereira","tirza.pereira@scgas.com.br",IF(A42="Luciana Cristina da Silva","luciana.silva@scgas.com.br",IF(A42="Valdete Aparecida Andrett","valdete.andrett@scgas.com.br",IF(A42="Thiago Alves","thiago.alves@scgas.com.br","")))))))))</f>
        <v>valdete.andrett@scgas.com.br</v>
      </c>
      <c r="B43" s="59"/>
      <c r="C43" s="59"/>
      <c r="D43" s="59"/>
      <c r="E43" s="42"/>
      <c r="F43" s="42"/>
      <c r="G43" s="42"/>
      <c r="H43" s="42"/>
      <c r="I43" s="42"/>
      <c r="J43" s="42"/>
      <c r="K43" s="57"/>
    </row>
    <row r="44" spans="1:11" s="3" customFormat="1" ht="16.5" thickBot="1" x14ac:dyDescent="0.3">
      <c r="A44" s="60" t="s">
        <v>33</v>
      </c>
      <c r="B44" s="61"/>
      <c r="C44" s="61"/>
      <c r="D44" s="61"/>
      <c r="E44" s="55"/>
      <c r="F44" s="55"/>
      <c r="G44" s="55"/>
      <c r="H44" s="55"/>
      <c r="I44" s="55"/>
      <c r="J44" s="55"/>
      <c r="K44" s="62"/>
    </row>
    <row r="45" spans="1:11" ht="77.25" customHeight="1" thickBot="1" x14ac:dyDescent="0.3">
      <c r="A45" s="86" t="s">
        <v>39</v>
      </c>
      <c r="B45" s="87"/>
      <c r="C45" s="87"/>
      <c r="D45" s="87"/>
      <c r="E45" s="87"/>
      <c r="F45" s="87"/>
      <c r="G45" s="87"/>
      <c r="H45" s="87"/>
      <c r="I45" s="87"/>
      <c r="J45" s="87"/>
      <c r="K45" s="88"/>
    </row>
    <row r="83" spans="1:17" s="16" customForma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6" t="s">
        <v>28</v>
      </c>
    </row>
    <row r="84" spans="1:17" s="16" customForma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6" t="s">
        <v>29</v>
      </c>
    </row>
    <row r="85" spans="1:17" s="16" customFormat="1" x14ac:dyDescent="0.25">
      <c r="A85" s="17"/>
      <c r="B85" s="17"/>
      <c r="C85" s="17"/>
      <c r="D85" s="17"/>
      <c r="E85" s="17"/>
      <c r="F85" s="17"/>
      <c r="G85" s="17"/>
      <c r="H85" s="17"/>
      <c r="I85" s="17"/>
      <c r="J85" s="17"/>
      <c r="K85" s="17"/>
    </row>
    <row r="86" spans="1:17" s="17" customFormat="1" x14ac:dyDescent="0.25">
      <c r="A86" s="16" t="e">
        <f>CONCATENATE(C86,K86)</f>
        <v>#REF!</v>
      </c>
      <c r="B86" s="16" t="e">
        <f>A87&amp;"\"</f>
        <v>#REF!</v>
      </c>
      <c r="C86" s="16" t="e">
        <f>"V:\Gerhs\SUPRIMENTOS\LICITAÇÕES E CONTRATOS\"&amp;#REF!&amp;"\COTAÇÕES DE COMPRAS"&amp;"\"</f>
        <v>#REF!</v>
      </c>
      <c r="D86" s="16"/>
      <c r="E86" s="16"/>
      <c r="F86" s="16"/>
      <c r="G86" s="16"/>
      <c r="H86" s="16"/>
      <c r="I86" s="16"/>
      <c r="J86" s="16"/>
      <c r="K86" s="16" t="e">
        <f>#REF!&amp;" - "&amp;LEFT($D$8,30)&amp;"-"</f>
        <v>#REF!</v>
      </c>
      <c r="M86" s="21"/>
      <c r="N86" s="21"/>
      <c r="O86" s="21"/>
      <c r="P86" s="21"/>
      <c r="Q86" s="21"/>
    </row>
    <row r="87" spans="1:17" s="17" customFormat="1" x14ac:dyDescent="0.25">
      <c r="A87" s="16" t="e">
        <f>CONCATENATE($C$86,$K$86,L83)</f>
        <v>#REF!</v>
      </c>
      <c r="B87" s="16" t="e">
        <f>#REF!&amp;"_"&amp;#REF!&amp;".xlsm"</f>
        <v>#REF!</v>
      </c>
      <c r="C87" s="16"/>
      <c r="D87" s="16"/>
      <c r="E87" s="16"/>
      <c r="F87" s="16"/>
      <c r="G87" s="16"/>
      <c r="H87" s="16"/>
      <c r="I87" s="16"/>
      <c r="J87" s="16"/>
      <c r="K87" s="16"/>
      <c r="M87" s="21"/>
      <c r="N87" s="21"/>
      <c r="O87" s="21"/>
      <c r="P87" s="21"/>
      <c r="Q87" s="21"/>
    </row>
    <row r="88" spans="1:17" s="17" customFormat="1" x14ac:dyDescent="0.25">
      <c r="A88" s="16" t="e">
        <f>CONCATENATE($C$86,$K$86,L84)</f>
        <v>#REF!</v>
      </c>
      <c r="B88" s="16" t="e">
        <f>#REF!&amp;"_Cotação_"&amp;#REF!&amp;".pdf"</f>
        <v>#REF!</v>
      </c>
      <c r="C88" s="16"/>
      <c r="D88" s="16"/>
      <c r="E88" s="16"/>
      <c r="F88" s="16"/>
      <c r="G88" s="16"/>
      <c r="H88" s="16"/>
      <c r="I88" s="16"/>
      <c r="J88" s="16"/>
      <c r="K88" s="16"/>
      <c r="M88" s="21"/>
      <c r="N88" s="21"/>
      <c r="O88" s="21"/>
      <c r="P88" s="21"/>
      <c r="Q88" s="21"/>
    </row>
    <row r="89" spans="1:17" s="17" customFormat="1" x14ac:dyDescent="0.25">
      <c r="B89" s="16" t="e">
        <f>#REF!&amp;"_Comparativo_"&amp;#REF!&amp;".pdf"</f>
        <v>#REF!</v>
      </c>
      <c r="M89" s="21"/>
      <c r="N89" s="21"/>
      <c r="O89" s="21"/>
      <c r="P89" s="21"/>
      <c r="Q89" s="21"/>
    </row>
    <row r="90" spans="1:17" s="17" customFormat="1" x14ac:dyDescent="0.25">
      <c r="B90" s="16" t="e">
        <f>#REF!&amp;"_Resultado_"&amp;#REF!&amp;".pdf"</f>
        <v>#REF!</v>
      </c>
      <c r="M90" s="21"/>
      <c r="N90" s="21"/>
      <c r="O90" s="21"/>
      <c r="P90" s="21"/>
      <c r="Q90" s="21"/>
    </row>
    <row r="91" spans="1:17" s="17" customFormat="1" x14ac:dyDescent="0.25">
      <c r="B91" s="16" t="e">
        <f>"V:\Gerhs\SUPRIMENTOS\LICITAÇÕES E CONTRATOS\"&amp;#REF!&amp;"\COTAÇÕES DE COMPRAS\000 - COTAÇÕES ME-EPP\" &amp; "Formulário de Cotação - ME-EPP2.xlsm"</f>
        <v>#REF!</v>
      </c>
      <c r="M91" s="21"/>
      <c r="N91" s="21"/>
      <c r="O91" s="21"/>
      <c r="P91" s="21"/>
      <c r="Q91" s="21"/>
    </row>
    <row r="92" spans="1:17" x14ac:dyDescent="0.25">
      <c r="A92" s="17"/>
      <c r="B92" s="17"/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21"/>
      <c r="N92" s="21"/>
      <c r="O92" s="21"/>
      <c r="P92" s="21"/>
      <c r="Q92" s="21"/>
    </row>
    <row r="93" spans="1:17" ht="15.75" x14ac:dyDescent="0.25">
      <c r="A93" s="17"/>
      <c r="B93" s="18" t="str">
        <f>"Prezados Srs.,  
Segue em anexo solicitação de cotação nº "&amp;A4&amp;"."&amp;" 
Aguardaremos retorno até "&amp;TEXT(H4,"dd/mm/aaaa")&amp;"."&amp;"
Favor nos enviar a proposta em papel timbrado de sua empresa, NÃO UTILIZAR A LOGOMARCA DA SCGÁS."&amp;" 
 Atenciosamente, 
 "</f>
        <v xml:space="preserve">Prezados Srs.,  
Segue em anexo solicitação de cotação nº 125/2025. 
Aguardaremos retorno até 20/10/2025.
Favor nos enviar a proposta em papel timbrado de sua empresa, NÃO UTILIZAR A LOGOMARCA DA SCGÁS. 
 Atenciosamente, 
 </v>
      </c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21"/>
      <c r="N93" s="21"/>
      <c r="O93" s="21"/>
      <c r="P93" s="21"/>
      <c r="Q93" s="21"/>
    </row>
    <row r="94" spans="1:17" x14ac:dyDescent="0.25">
      <c r="A94" s="17"/>
      <c r="B94" s="19" t="str">
        <f>"Prezados Srs.,  
Segue em resultado da solicitação de cotação nº "&amp;A4&amp;",  encerrada em "&amp;TEXT(H4,"dd/mm/aaaa")&amp;".
 Atenciosamente, 
 "
&amp;A42&amp;" 
"
&amp;"Fone: 48 3229-1200"</f>
        <v>Prezados Srs.,  
Segue em resultado da solicitação de cotação nº 125/2025,  encerrada em 20/10/2025.
 Atenciosamente, 
 Valdete Aparecida Andrett 
Fone: 48 3229-1200</v>
      </c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21"/>
      <c r="N94" s="21"/>
      <c r="O94" s="21"/>
      <c r="P94" s="21"/>
      <c r="Q94" s="21"/>
    </row>
    <row r="95" spans="1:17" ht="15.75" x14ac:dyDescent="0.25">
      <c r="A95" s="21"/>
      <c r="B95" s="22"/>
      <c r="C95" s="21"/>
      <c r="D95" s="21"/>
      <c r="E95" s="21"/>
      <c r="F95" s="21"/>
      <c r="G95" s="21"/>
      <c r="H95" s="21"/>
      <c r="I95" s="21"/>
      <c r="J95" s="21"/>
      <c r="K95" s="21"/>
      <c r="L95" s="21"/>
      <c r="M95" s="21"/>
      <c r="N95" s="21"/>
      <c r="O95" s="21"/>
      <c r="P95" s="21"/>
      <c r="Q95" s="21"/>
    </row>
    <row r="96" spans="1:17" x14ac:dyDescent="0.25">
      <c r="A96" s="21"/>
      <c r="B96" s="21"/>
      <c r="C96" s="21"/>
      <c r="D96" s="21"/>
      <c r="E96" s="21"/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1"/>
    </row>
    <row r="97" spans="1:17" x14ac:dyDescent="0.25">
      <c r="A97" s="21"/>
      <c r="B97" s="21"/>
      <c r="C97" s="21"/>
      <c r="D97" s="21"/>
      <c r="E97" s="21"/>
      <c r="F97" s="21"/>
      <c r="G97" s="21"/>
      <c r="H97" s="21"/>
      <c r="I97" s="21"/>
      <c r="J97" s="21"/>
      <c r="K97" s="21"/>
      <c r="L97" s="21"/>
      <c r="M97" s="21"/>
      <c r="N97" s="21"/>
      <c r="O97" s="21"/>
      <c r="P97" s="21"/>
      <c r="Q97" s="21"/>
    </row>
  </sheetData>
  <dataConsolidate/>
  <mergeCells count="34">
    <mergeCell ref="C6:C7"/>
    <mergeCell ref="D6:H7"/>
    <mergeCell ref="A4:B4"/>
    <mergeCell ref="A3:B3"/>
    <mergeCell ref="H3:K3"/>
    <mergeCell ref="H4:K4"/>
    <mergeCell ref="C3:G3"/>
    <mergeCell ref="C4:G4"/>
    <mergeCell ref="A30:K30"/>
    <mergeCell ref="D21:H21"/>
    <mergeCell ref="D22:H22"/>
    <mergeCell ref="D8:H8"/>
    <mergeCell ref="D10:H10"/>
    <mergeCell ref="D18:H18"/>
    <mergeCell ref="D19:H19"/>
    <mergeCell ref="D20:H20"/>
    <mergeCell ref="D9:H9"/>
    <mergeCell ref="D11:H11"/>
    <mergeCell ref="A31:K31"/>
    <mergeCell ref="A45:K45"/>
    <mergeCell ref="J6:K6"/>
    <mergeCell ref="A29:K29"/>
    <mergeCell ref="D17:H17"/>
    <mergeCell ref="D12:H12"/>
    <mergeCell ref="D13:H13"/>
    <mergeCell ref="D16:H16"/>
    <mergeCell ref="D14:H14"/>
    <mergeCell ref="D15:H15"/>
    <mergeCell ref="H25:I25"/>
    <mergeCell ref="D26:F26"/>
    <mergeCell ref="A26:C26"/>
    <mergeCell ref="I6:I7"/>
    <mergeCell ref="A6:A7"/>
    <mergeCell ref="B6:B7"/>
  </mergeCells>
  <dataValidations count="3">
    <dataValidation type="list" allowBlank="1" showInputMessage="1" showErrorMessage="1" sqref="C24" xr:uid="{00000000-0002-0000-0000-000000000000}">
      <formula1>#REF!</formula1>
    </dataValidation>
    <dataValidation type="list" allowBlank="1" showInputMessage="1" showErrorMessage="1" sqref="C25 J5 A42" xr:uid="{00000000-0002-0000-0000-000001000000}">
      <formula1>#REF!</formula1>
    </dataValidation>
    <dataValidation type="list" errorStyle="warning" allowBlank="1" showInputMessage="1" showErrorMessage="1" sqref="J25:J26 A29:K29" xr:uid="{00000000-0002-0000-0000-000004000000}">
      <formula1>#REF!</formula1>
    </dataValidation>
  </dataValidations>
  <printOptions horizontalCentered="1"/>
  <pageMargins left="0.27559055118110237" right="0.23622047244094491" top="0.35433070866141736" bottom="0.35433070866141736" header="0.31496062992125984" footer="0.31496062992125984"/>
  <pageSetup paperSize="9" scale="78" fitToHeight="2" orientation="portrait" r:id="rId1"/>
  <drawing r:id="rId2"/>
  <legacyDrawing r:id="rId3"/>
  <oleObjects>
    <mc:AlternateContent xmlns:mc="http://schemas.openxmlformats.org/markup-compatibility/2006">
      <mc:Choice Requires="x14">
        <oleObject progId="Word.Picture.8" shapeId="2051" r:id="rId4">
          <objectPr defaultSize="0" autoPict="0" r:id="rId5">
            <anchor moveWithCells="1" sizeWithCells="1">
              <from>
                <xdr:col>0</xdr:col>
                <xdr:colOff>38100</xdr:colOff>
                <xdr:row>0</xdr:row>
                <xdr:rowOff>85725</xdr:rowOff>
              </from>
              <to>
                <xdr:col>3</xdr:col>
                <xdr:colOff>28575</xdr:colOff>
                <xdr:row>1</xdr:row>
                <xdr:rowOff>247650</xdr:rowOff>
              </to>
            </anchor>
          </objectPr>
        </oleObject>
      </mc:Choice>
      <mc:Fallback>
        <oleObject progId="Word.Picture.8" shapeId="2051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Cotação</vt:lpstr>
      <vt:lpstr>Cotação!Area_de_impressao</vt:lpstr>
      <vt:lpstr>Cotação!OLE_LINK1</vt:lpstr>
    </vt:vector>
  </TitlesOfParts>
  <Company>SCGAS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deivity.andrade</dc:creator>
  <cp:lastModifiedBy>Valdete Aparecida Andrett</cp:lastModifiedBy>
  <cp:lastPrinted>2025-10-15T14:46:48Z</cp:lastPrinted>
  <dcterms:created xsi:type="dcterms:W3CDTF">2012-07-27T16:56:19Z</dcterms:created>
  <dcterms:modified xsi:type="dcterms:W3CDTF">2025-10-15T14:47:01Z</dcterms:modified>
</cp:coreProperties>
</file>