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07 - Coffee Break\00 - Arquivos Iniciais Cotação\"/>
    </mc:Choice>
  </mc:AlternateContent>
  <xr:revisionPtr revIDLastSave="0" documentId="13_ncr:1_{33CE21D4-AED2-4D87-B566-31A5801625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J2" i="2"/>
  <c r="A28" i="2" l="1"/>
  <c r="K86" i="2" l="1"/>
  <c r="H26" i="2" l="1"/>
  <c r="A26" i="2"/>
  <c r="B91" i="2" l="1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<sst xmlns="http://schemas.openxmlformats.org/spreadsheetml/2006/main" count="59" uniqueCount="58">
  <si>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</si>
  <si>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</si>
  <si>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</si>
  <si>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</si>
  <si>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</si>
  <si>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</si>
  <si>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</si>
  <si>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</si>
  <si>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</si>
  <si>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</si>
  <si>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</si>
  <si>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</si>
  <si>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</si>
  <si>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</si>
  <si>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</si>
  <si>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</si>
  <si>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</si>
  <si>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</si>
  <si>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</si>
  <si>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</si>
  <si>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</si>
  <si>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</si>
  <si>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</si>
  <si>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</si>
  <si>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Unitário</t>
  </si>
  <si>
    <t>Menor preço por item</t>
  </si>
  <si>
    <t>Parcelada</t>
  </si>
  <si>
    <t>Sede da SCGÁS: Rua Antonio Luz, 255 - Centro - Florianópolis/SC - CEP 88.010-410. Telefone: (48) 3229-1200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</si>
  <si>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</si>
  <si>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</si>
  <si>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</si>
  <si>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Serviços:</t>
  </si>
  <si>
    <t>\00 -COTAÇÃO</t>
  </si>
  <si>
    <t>\01 - E-MAIL´S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</si>
  <si>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</si>
  <si>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</si>
  <si>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</si>
  <si>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</si>
  <si>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</si>
  <si>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t>Endereço de Entrega e/ou Execução:</t>
  </si>
  <si>
    <t>Prazo de Vigência Contratual:</t>
  </si>
  <si>
    <t>A presente Pesquisa de Preços objetiva também identificar Microempresas (ME) e Empresas de Pequeno Porte (EPP) no Estado de Santa Catarina ao que trata a LC 123/06 (Art. 47 e Inc. I e III do Art. 48), assim, solicitamos aos fornecedores acima enquadrados o encaminhamento de comprovante ao presente regime diferenciado de ME/EPP, o que pode ser realizado preenchendo a declaração disponível em anexo (Declaração de ME-EPP) e/ou preenchimento completo da Razão Social com a terminologia usual para ME/EPP ao final destacada.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</si>
  <si>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>para os seguintes itens:</t>
    </r>
  </si>
  <si>
    <t>* Nos preços apresentados devem estar INCLUSOS todos os tributos, impostos, fretes (CIF).                 
* O proponente interessado, ao encaminhar a proposta de preços, está ciente que  o seu orçamento atende integralmente as exigências constantes da especificação do objeto, bem como tomou ciência dos demais Anexos deste processo (quando houver).</t>
  </si>
  <si>
    <t>Companhia de Gás de Santa Catarina - SCGÁS 
Rua Antônio Luz, 255, Centro Empresarial Hoepcke, Centro,  Florianópolis – SC, CEP: 88010-410. 
CNPJ 86.864.543/0001-72  
Inscrição Estadual nº 253.028.655 
Site: www.scgas.com.br</t>
  </si>
  <si>
    <t xml:space="preserve">Data  de início de recebimento das propostas: </t>
  </si>
  <si>
    <t>Data limite para apresentação da Cotação de Preços:</t>
  </si>
  <si>
    <r>
      <t xml:space="preserve">Dados do Fornecedor - </t>
    </r>
    <r>
      <rPr>
        <sz val="11"/>
        <color theme="1"/>
        <rFont val="Calibri"/>
        <family val="2"/>
        <scheme val="minor"/>
      </rPr>
      <t>Preeencher preferencialmente a</t>
    </r>
    <r>
      <rPr>
        <b/>
        <sz val="11"/>
        <color theme="1"/>
        <rFont val="Calibri"/>
        <family val="2"/>
        <scheme val="minor"/>
      </rPr>
      <t xml:space="preserve"> Razão Social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CNPJ</t>
    </r>
  </si>
  <si>
    <t xml:space="preserve">Descrição do Objeto                                                                            </t>
  </si>
  <si>
    <t>Valdete Aparecida Andrett</t>
  </si>
  <si>
    <t>Especificações</t>
  </si>
  <si>
    <t>Conforme Memorial Descrivo</t>
  </si>
  <si>
    <t>12 mês</t>
  </si>
  <si>
    <t>007/2026</t>
  </si>
  <si>
    <t>Unid.(Pessoa)</t>
  </si>
  <si>
    <t>Ao final de cada etapa</t>
  </si>
  <si>
    <t>Coffee break  para mais de 50 pessoas
Sucos de frutas natural: 01 tipo no mínimo
Salgados: 02 tipos no mínimo
Mini Sanduíches: 03 tipos no mínimo
Doce e Bolos: 02 tipos no mínimo
Salada de frutas servidas individual em potes com tampa: 1 tipo
Café passado (acompanhado de copo termico de isopor 120 ml): 1 tipo
Leite Integral ou Semidesnatado (coado): 1 tipo</t>
  </si>
  <si>
    <t>Coffee break  para menos de 50 pessoas
Sucos de frutas natural: 01 tipo no mínimo
Salgados: 02 tipos no mínimo
Mini Sanduíches: 02 tipos no mínimo
Doce e Bolos: 01 tipos no mínimo
Bandeja de frutas: 05 tipos no mínimo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</si>
</sst>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1" fillId="0" borderId="13" xfId="0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3" fontId="0" fillId="0" borderId="2" xfId="0" applyNumberForma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3" fontId="0" fillId="0" borderId="2" xfId="0" applyNumberFormat="1" applyBorder="1" applyAlignment="1" applyProtection="1">
      <alignment horizontal="center" vertical="center" wrapText="1"/>
      <protection locked="0"/>
    </xf>
    <xf numFmtId="3" fontId="0" fillId="0" borderId="2" xfId="0" applyNumberFormat="1" applyBorder="1" applyAlignment="1" applyProtection="1">
      <alignment horizontal="center"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right"/>
      <protection locked="0"/>
    </xf>
    <xf numFmtId="1" fontId="18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9" fillId="0" borderId="13" xfId="0" applyFont="1" applyBorder="1"/>
    <xf numFmtId="0" fontId="16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6" fillId="0" borderId="15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14" fontId="6" fillId="0" borderId="15" xfId="0" applyNumberFormat="1" applyFont="1" applyBorder="1" applyAlignment="1" applyProtection="1">
      <alignment horizontal="center"/>
      <protection locked="0"/>
    </xf>
    <xf numFmtId="14" fontId="6" fillId="0" borderId="16" xfId="0" applyNumberFormat="1" applyFont="1" applyBorder="1" applyAlignment="1" applyProtection="1">
      <alignment horizontal="center"/>
      <protection locked="0"/>
    </xf>
    <xf numFmtId="14" fontId="6" fillId="0" borderId="17" xfId="0" applyNumberFormat="1" applyFont="1" applyBorder="1" applyAlignment="1" applyProtection="1">
      <alignment horizontal="center"/>
      <protection locked="0"/>
    </xf>
    <xf numFmtId="14" fontId="7" fillId="0" borderId="15" xfId="0" applyNumberFormat="1" applyFont="1" applyBorder="1" applyAlignment="1" applyProtection="1">
      <alignment horizontal="center"/>
      <protection locked="0"/>
    </xf>
    <xf numFmtId="14" fontId="7" fillId="0" borderId="16" xfId="0" applyNumberFormat="1" applyFont="1" applyBorder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0" fontId="1" fillId="0" borderId="33" xfId="0" applyFont="1" applyBorder="1" applyAlignment="1" applyProtection="1">
      <alignment horizontal="left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1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32" xfId="0" applyFont="1" applyBorder="1" applyAlignment="1" applyProtection="1">
      <alignment horizontal="left" vertical="center" wrapText="1"/>
      <protection locked="0"/>
    </xf>
    <xf numFmtId="0" fontId="7" fillId="0" borderId="33" xfId="0" applyFont="1" applyBorder="1" applyAlignment="1" applyProtection="1">
      <alignment horizontal="left" vertical="center" wrapText="1"/>
      <protection locked="0"/>
    </xf>
    <xf numFmtId="0" fontId="1" fillId="3" borderId="29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  <protection locked="0"/>
    </xf>
    <xf numFmtId="0" fontId="11" fillId="4" borderId="11" xfId="0" applyFont="1" applyFill="1" applyBorder="1" applyAlignment="1" applyProtection="1">
      <alignment horizontal="left" vertical="center" wrapText="1"/>
      <protection locked="0"/>
    </xf>
    <xf numFmtId="0" fontId="11" fillId="4" borderId="12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9</xdr:col>
      <xdr:colOff>238125</xdr:colOff>
      <xdr:row>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3305174" cy="2095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topLeftCell="A8" zoomScaleNormal="100" zoomScaleSheetLayoutView="100" workbookViewId="0">
      <selection activeCell="P30" sqref="P30"/>
    </sheetView>
  </sheetViews>
  <sheetFormatPr defaultColWidth="9.140625" defaultRowHeight="15" x14ac:dyDescent="0.25"/>
  <cols>
    <col min="1" max="1" width="6.5703125" style="1" customWidth="1"/>
    <col min="2" max="2" width="12.42578125" style="1" customWidth="1"/>
    <col min="3" max="3" width="15.140625" style="1" customWidth="1"/>
    <col min="4" max="5" width="9.28515625" style="1" customWidth="1"/>
    <col min="6" max="6" width="12.140625" style="1" customWidth="1"/>
    <col min="7" max="7" width="6.42578125" style="1" customWidth="1"/>
    <col min="8" max="8" width="14.7109375" style="1" customWidth="1"/>
    <col min="9" max="9" width="15.42578125" style="1" customWidth="1"/>
    <col min="10" max="10" width="11.28515625" style="1" customWidth="1"/>
    <col min="11" max="11" width="11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52" t="s">
        <v>22</v>
      </c>
      <c r="J2" s="53" t="str">
        <f>A4</f>
        <v>007/2026</v>
      </c>
    </row>
    <row r="3" spans="1:11" s="3" customFormat="1" ht="19.5" customHeight="1" x14ac:dyDescent="0.25">
      <c r="A3" s="70" t="s">
        <v>0</v>
      </c>
      <c r="B3" s="71"/>
      <c r="C3" s="74" t="s">
        <v>45</v>
      </c>
      <c r="D3" s="75"/>
      <c r="E3" s="75"/>
      <c r="F3" s="75"/>
      <c r="G3" s="76"/>
      <c r="H3" s="71" t="s">
        <v>46</v>
      </c>
      <c r="I3" s="71"/>
      <c r="J3" s="71"/>
      <c r="K3" s="77"/>
    </row>
    <row r="4" spans="1:11" ht="15.75" customHeight="1" thickBot="1" x14ac:dyDescent="0.3">
      <c r="A4" s="72" t="s">
        <v>53</v>
      </c>
      <c r="B4" s="73"/>
      <c r="C4" s="78">
        <v>46031</v>
      </c>
      <c r="D4" s="79"/>
      <c r="E4" s="79"/>
      <c r="F4" s="79"/>
      <c r="G4" s="80"/>
      <c r="H4" s="81">
        <v>46037</v>
      </c>
      <c r="I4" s="82"/>
      <c r="J4" s="82"/>
      <c r="K4" s="83"/>
    </row>
    <row r="5" spans="1:11" ht="79.5" customHeight="1" thickBot="1" x14ac:dyDescent="0.3">
      <c r="A5" s="115" t="s">
        <v>41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</row>
    <row r="6" spans="1:11" ht="22.5" customHeight="1" thickBot="1" x14ac:dyDescent="0.3">
      <c r="A6" s="67" t="s">
        <v>42</v>
      </c>
      <c r="B6" s="10"/>
      <c r="C6" s="10"/>
      <c r="D6" s="10"/>
      <c r="E6" s="10"/>
      <c r="F6" s="10"/>
      <c r="G6" s="10"/>
      <c r="H6" s="10"/>
      <c r="J6" s="64" t="s">
        <v>31</v>
      </c>
      <c r="K6" s="11"/>
    </row>
    <row r="7" spans="1:11" ht="15" customHeight="1" x14ac:dyDescent="0.25">
      <c r="A7" s="123" t="s">
        <v>1</v>
      </c>
      <c r="B7" s="125" t="s">
        <v>23</v>
      </c>
      <c r="C7" s="121" t="s">
        <v>34</v>
      </c>
      <c r="D7" s="107" t="s">
        <v>48</v>
      </c>
      <c r="E7" s="108"/>
      <c r="F7" s="108"/>
      <c r="G7" s="108"/>
      <c r="H7" s="109"/>
      <c r="I7" s="121" t="s">
        <v>50</v>
      </c>
      <c r="J7" s="87" t="s">
        <v>2</v>
      </c>
      <c r="K7" s="88"/>
    </row>
    <row r="8" spans="1:11" ht="30.75" customHeight="1" x14ac:dyDescent="0.25">
      <c r="A8" s="124"/>
      <c r="B8" s="126"/>
      <c r="C8" s="122"/>
      <c r="D8" s="110"/>
      <c r="E8" s="111"/>
      <c r="F8" s="111"/>
      <c r="G8" s="111"/>
      <c r="H8" s="112"/>
      <c r="I8" s="122"/>
      <c r="J8" s="27" t="s">
        <v>24</v>
      </c>
      <c r="K8" s="26" t="s">
        <v>3</v>
      </c>
    </row>
    <row r="9" spans="1:11" ht="147.75" customHeight="1" x14ac:dyDescent="0.25">
      <c r="A9" s="20">
        <v>1</v>
      </c>
      <c r="B9" s="66">
        <v>780</v>
      </c>
      <c r="C9" s="32" t="s">
        <v>54</v>
      </c>
      <c r="D9" s="92" t="s">
        <v>56</v>
      </c>
      <c r="E9" s="93"/>
      <c r="F9" s="93"/>
      <c r="G9" s="93"/>
      <c r="H9" s="94"/>
      <c r="I9" s="113" t="s">
        <v>51</v>
      </c>
      <c r="J9" s="37"/>
      <c r="K9" s="38"/>
    </row>
    <row r="10" spans="1:11" ht="135" customHeight="1" thickBot="1" x14ac:dyDescent="0.3">
      <c r="A10" s="20">
        <v>2</v>
      </c>
      <c r="B10" s="66">
        <v>1846</v>
      </c>
      <c r="C10" s="32" t="s">
        <v>54</v>
      </c>
      <c r="D10" s="92" t="s">
        <v>57</v>
      </c>
      <c r="E10" s="93"/>
      <c r="F10" s="93"/>
      <c r="G10" s="93"/>
      <c r="H10" s="94"/>
      <c r="I10" s="114"/>
      <c r="J10" s="39"/>
      <c r="K10" s="40"/>
    </row>
    <row r="11" spans="1:11" ht="30.75" hidden="1" customHeight="1" x14ac:dyDescent="0.25">
      <c r="A11" s="20"/>
      <c r="B11" s="66"/>
      <c r="C11" s="32"/>
      <c r="D11" s="98"/>
      <c r="E11" s="99"/>
      <c r="F11" s="99"/>
      <c r="G11" s="99"/>
      <c r="H11" s="100"/>
      <c r="I11" s="69"/>
      <c r="J11" s="41"/>
      <c r="K11" s="42"/>
    </row>
    <row r="12" spans="1:11" ht="15" hidden="1" customHeight="1" x14ac:dyDescent="0.25">
      <c r="A12" s="20">
        <v>4</v>
      </c>
      <c r="B12" s="66"/>
      <c r="C12" s="32"/>
      <c r="D12" s="95"/>
      <c r="E12" s="133"/>
      <c r="F12" s="133"/>
      <c r="G12" s="133"/>
      <c r="H12" s="134"/>
      <c r="I12" s="33"/>
      <c r="J12" s="41"/>
      <c r="K12" s="42"/>
    </row>
    <row r="13" spans="1:11" ht="15" hidden="1" customHeight="1" x14ac:dyDescent="0.25">
      <c r="A13" s="20">
        <v>5</v>
      </c>
      <c r="B13" s="66"/>
      <c r="C13" s="32"/>
      <c r="D13" s="95"/>
      <c r="E13" s="96"/>
      <c r="F13" s="96"/>
      <c r="G13" s="96"/>
      <c r="H13" s="97"/>
      <c r="I13" s="33"/>
      <c r="J13" s="41"/>
      <c r="K13" s="42"/>
    </row>
    <row r="14" spans="1:11" ht="15" hidden="1" customHeight="1" x14ac:dyDescent="0.25">
      <c r="A14" s="20">
        <v>6</v>
      </c>
      <c r="B14" s="66"/>
      <c r="C14" s="32"/>
      <c r="D14" s="98"/>
      <c r="E14" s="99"/>
      <c r="F14" s="99"/>
      <c r="G14" s="99"/>
      <c r="H14" s="100"/>
      <c r="I14" s="33"/>
      <c r="J14" s="41"/>
      <c r="K14" s="42"/>
    </row>
    <row r="15" spans="1:11" ht="15" hidden="1" customHeight="1" x14ac:dyDescent="0.25">
      <c r="A15" s="20">
        <v>7</v>
      </c>
      <c r="B15" s="66"/>
      <c r="C15" s="32"/>
      <c r="D15" s="98"/>
      <c r="E15" s="101"/>
      <c r="F15" s="101"/>
      <c r="G15" s="101"/>
      <c r="H15" s="102"/>
      <c r="I15" s="33"/>
      <c r="J15" s="41"/>
      <c r="K15" s="42"/>
    </row>
    <row r="16" spans="1:11" ht="15" hidden="1" customHeight="1" x14ac:dyDescent="0.25">
      <c r="A16" s="20">
        <v>8</v>
      </c>
      <c r="B16" s="66"/>
      <c r="C16" s="32"/>
      <c r="D16" s="98"/>
      <c r="E16" s="99"/>
      <c r="F16" s="99"/>
      <c r="G16" s="99"/>
      <c r="H16" s="100"/>
      <c r="I16" s="25"/>
      <c r="J16" s="41"/>
      <c r="K16" s="42"/>
    </row>
    <row r="17" spans="1:18" s="24" customFormat="1" ht="15" hidden="1" customHeight="1" x14ac:dyDescent="0.25">
      <c r="A17" s="20">
        <v>9</v>
      </c>
      <c r="B17" s="31"/>
      <c r="C17" s="29"/>
      <c r="D17" s="98"/>
      <c r="E17" s="99"/>
      <c r="F17" s="99"/>
      <c r="G17" s="99"/>
      <c r="H17" s="100"/>
      <c r="I17" s="30"/>
      <c r="J17" s="43"/>
      <c r="K17" s="44"/>
    </row>
    <row r="18" spans="1:18" ht="15" hidden="1" customHeight="1" x14ac:dyDescent="0.25">
      <c r="A18" s="20">
        <v>10</v>
      </c>
      <c r="B18" s="45"/>
      <c r="C18" s="29"/>
      <c r="D18" s="92"/>
      <c r="E18" s="93"/>
      <c r="F18" s="93"/>
      <c r="G18" s="93"/>
      <c r="H18" s="94"/>
      <c r="I18" s="30"/>
      <c r="J18" s="41"/>
      <c r="K18" s="42"/>
    </row>
    <row r="19" spans="1:18" ht="15" hidden="1" customHeight="1" x14ac:dyDescent="0.25">
      <c r="A19" s="34">
        <v>11</v>
      </c>
      <c r="B19" s="45"/>
      <c r="C19" s="25"/>
      <c r="D19" s="92"/>
      <c r="E19" s="93"/>
      <c r="F19" s="93"/>
      <c r="G19" s="93"/>
      <c r="H19" s="94"/>
      <c r="I19" s="25"/>
      <c r="J19" s="41"/>
      <c r="K19" s="42"/>
    </row>
    <row r="20" spans="1:18" ht="15" hidden="1" customHeight="1" x14ac:dyDescent="0.25">
      <c r="A20" s="34">
        <v>12</v>
      </c>
      <c r="B20" s="45"/>
      <c r="C20" s="25"/>
      <c r="D20" s="130"/>
      <c r="E20" s="131"/>
      <c r="F20" s="131"/>
      <c r="G20" s="131"/>
      <c r="H20" s="132"/>
      <c r="I20" s="25"/>
      <c r="J20" s="41"/>
      <c r="K20" s="42"/>
    </row>
    <row r="21" spans="1:18" ht="15" hidden="1" customHeight="1" x14ac:dyDescent="0.25">
      <c r="A21" s="35">
        <v>13</v>
      </c>
      <c r="B21" s="46"/>
      <c r="C21" s="28"/>
      <c r="D21" s="130"/>
      <c r="E21" s="131"/>
      <c r="F21" s="131"/>
      <c r="G21" s="131"/>
      <c r="H21" s="132"/>
      <c r="I21" s="25"/>
      <c r="J21" s="41"/>
      <c r="K21" s="42"/>
    </row>
    <row r="22" spans="1:18" ht="15" hidden="1" customHeight="1" x14ac:dyDescent="0.25">
      <c r="A22" s="35">
        <v>14</v>
      </c>
      <c r="B22" s="46"/>
      <c r="C22" s="28"/>
      <c r="D22" s="130"/>
      <c r="E22" s="131"/>
      <c r="F22" s="131"/>
      <c r="G22" s="131"/>
      <c r="H22" s="132"/>
      <c r="I22" s="25"/>
      <c r="J22" s="41"/>
      <c r="K22" s="42"/>
    </row>
    <row r="23" spans="1:18" ht="15" hidden="1" customHeight="1" thickBot="1" x14ac:dyDescent="0.3">
      <c r="A23" s="36">
        <v>15</v>
      </c>
      <c r="B23" s="46"/>
      <c r="C23" s="28"/>
      <c r="D23" s="130"/>
      <c r="E23" s="131"/>
      <c r="F23" s="131"/>
      <c r="G23" s="131"/>
      <c r="H23" s="132"/>
      <c r="I23" s="25"/>
      <c r="J23" s="41"/>
      <c r="K23" s="42"/>
    </row>
    <row r="24" spans="1:18" ht="15" customHeight="1" x14ac:dyDescent="0.25">
      <c r="A24" s="4"/>
      <c r="B24" s="12"/>
      <c r="C24" s="5"/>
      <c r="D24" s="5"/>
      <c r="E24" s="23"/>
      <c r="F24" s="51" t="s">
        <v>4</v>
      </c>
      <c r="G24" s="23"/>
      <c r="H24" s="5"/>
      <c r="I24" s="5"/>
      <c r="J24" s="13"/>
      <c r="K24" s="14"/>
    </row>
    <row r="25" spans="1:18" ht="15" customHeight="1" x14ac:dyDescent="0.25">
      <c r="A25" s="6" t="s">
        <v>35</v>
      </c>
      <c r="C25" s="1" t="s">
        <v>25</v>
      </c>
      <c r="H25" s="1" t="s">
        <v>29</v>
      </c>
      <c r="K25" s="7"/>
    </row>
    <row r="26" spans="1:18" ht="15" customHeight="1" x14ac:dyDescent="0.25">
      <c r="A26" s="6" t="str">
        <f>IF(J6="Materiais:","Forma de entrega:","Forma de execução:")</f>
        <v>Forma de execução:</v>
      </c>
      <c r="C26" s="1" t="s">
        <v>26</v>
      </c>
      <c r="D26" s="3"/>
      <c r="G26" s="54"/>
      <c r="H26" s="103" t="str">
        <f>IF(J6="Materiais:","Frete: CIF","Forma de pagamento:")</f>
        <v>Forma de pagamento:</v>
      </c>
      <c r="I26" s="103"/>
      <c r="J26" s="1" t="s">
        <v>55</v>
      </c>
    </row>
    <row r="27" spans="1:18" ht="15" customHeight="1" x14ac:dyDescent="0.25">
      <c r="A27" s="105" t="s">
        <v>40</v>
      </c>
      <c r="B27" s="106"/>
      <c r="C27" s="106"/>
      <c r="D27" s="104" t="s">
        <v>52</v>
      </c>
      <c r="E27" s="104"/>
      <c r="F27" s="104"/>
      <c r="G27" s="54"/>
      <c r="H27" s="55"/>
      <c r="I27" s="55"/>
    </row>
    <row r="28" spans="1:18" ht="15" customHeight="1" x14ac:dyDescent="0.25">
      <c r="A28" s="49" t="str">
        <f>IF(J6="Materiais:","Horário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8" s="50"/>
      <c r="C28" s="50"/>
      <c r="D28" s="50"/>
      <c r="E28" s="50"/>
      <c r="F28" s="50"/>
      <c r="G28" s="50"/>
      <c r="H28" s="50"/>
      <c r="K28" s="7"/>
    </row>
    <row r="29" spans="1:18" ht="15" customHeight="1" x14ac:dyDescent="0.25">
      <c r="A29" s="6" t="s">
        <v>39</v>
      </c>
      <c r="H29" s="1" t="s">
        <v>30</v>
      </c>
      <c r="K29" s="7"/>
    </row>
    <row r="30" spans="1:18" ht="54.75" customHeight="1" thickBot="1" x14ac:dyDescent="0.3">
      <c r="A30" s="89" t="s">
        <v>27</v>
      </c>
      <c r="B30" s="90"/>
      <c r="C30" s="90"/>
      <c r="D30" s="90"/>
      <c r="E30" s="90"/>
      <c r="F30" s="90"/>
      <c r="G30" s="90"/>
      <c r="H30" s="90"/>
      <c r="I30" s="90"/>
      <c r="J30" s="90"/>
      <c r="K30" s="91"/>
      <c r="O30" s="1" t="s">
        <v>37</v>
      </c>
    </row>
    <row r="31" spans="1:18" ht="63.75" customHeight="1" thickBot="1" x14ac:dyDescent="0.3">
      <c r="A31" s="127" t="s">
        <v>43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9"/>
      <c r="R31" s="50"/>
    </row>
    <row r="32" spans="1:18" x14ac:dyDescent="0.25">
      <c r="A32" s="118" t="s">
        <v>47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20"/>
    </row>
    <row r="33" spans="1:11" x14ac:dyDescent="0.25">
      <c r="A33" s="8" t="s">
        <v>5</v>
      </c>
      <c r="K33" s="7"/>
    </row>
    <row r="34" spans="1:11" x14ac:dyDescent="0.25">
      <c r="A34" s="8" t="s">
        <v>6</v>
      </c>
      <c r="G34" s="1" t="s">
        <v>7</v>
      </c>
      <c r="K34" s="7"/>
    </row>
    <row r="35" spans="1:11" x14ac:dyDescent="0.25">
      <c r="A35" s="8" t="s">
        <v>8</v>
      </c>
      <c r="G35" s="1" t="s">
        <v>9</v>
      </c>
      <c r="K35" s="7"/>
    </row>
    <row r="36" spans="1:11" x14ac:dyDescent="0.25">
      <c r="A36" s="8" t="s">
        <v>10</v>
      </c>
      <c r="G36" s="1" t="s">
        <v>11</v>
      </c>
      <c r="I36" s="1" t="s">
        <v>12</v>
      </c>
      <c r="K36" s="7"/>
    </row>
    <row r="37" spans="1:11" x14ac:dyDescent="0.25">
      <c r="A37" s="8" t="s">
        <v>13</v>
      </c>
      <c r="G37" s="1" t="s">
        <v>14</v>
      </c>
      <c r="I37" s="15" t="s">
        <v>15</v>
      </c>
      <c r="K37" s="7"/>
    </row>
    <row r="38" spans="1:11" x14ac:dyDescent="0.25">
      <c r="A38" s="8" t="s">
        <v>16</v>
      </c>
      <c r="D38" s="1" t="s">
        <v>17</v>
      </c>
      <c r="G38" s="1" t="s">
        <v>18</v>
      </c>
      <c r="I38" s="15" t="s">
        <v>19</v>
      </c>
      <c r="K38" s="7"/>
    </row>
    <row r="39" spans="1:11" x14ac:dyDescent="0.25">
      <c r="A39" s="8" t="s">
        <v>28</v>
      </c>
      <c r="K39" s="7"/>
    </row>
    <row r="40" spans="1:11" ht="15.75" thickBot="1" x14ac:dyDescent="0.3">
      <c r="A40" s="9" t="s">
        <v>20</v>
      </c>
      <c r="B40" s="10"/>
      <c r="C40" s="10"/>
      <c r="D40" s="10"/>
      <c r="E40" s="10"/>
      <c r="F40" s="10" t="s">
        <v>21</v>
      </c>
      <c r="G40" s="10"/>
      <c r="H40" s="10"/>
      <c r="I40" s="10"/>
      <c r="J40" s="10"/>
      <c r="K40" s="11"/>
    </row>
    <row r="41" spans="1:11" ht="15.75" x14ac:dyDescent="0.25">
      <c r="A41" s="59" t="s">
        <v>38</v>
      </c>
      <c r="B41" s="48"/>
      <c r="C41" s="48"/>
      <c r="D41" s="48"/>
      <c r="E41" s="48"/>
      <c r="F41" s="48"/>
      <c r="G41" s="48"/>
      <c r="H41" s="48"/>
      <c r="I41" s="56"/>
      <c r="J41" s="56"/>
      <c r="K41" s="57"/>
    </row>
    <row r="42" spans="1:11" s="3" customFormat="1" ht="15.75" x14ac:dyDescent="0.25">
      <c r="A42" s="68" t="s">
        <v>49</v>
      </c>
      <c r="B42" s="47"/>
      <c r="C42" s="47"/>
      <c r="D42" s="47"/>
      <c r="K42" s="60"/>
    </row>
    <row r="43" spans="1:11" s="3" customFormat="1" ht="15.75" x14ac:dyDescent="0.25">
      <c r="A43" s="61" t="str">
        <f>IF(A42="Adézio Machado","adezio.machado@scgas.com.br",IF(A42="Karen Kunzler Graff","karen.graff@scgas.com.br",IF(A42="Giovani Della Rocca","giovani.rocca@scgas.com.br",IF(A42="Roberta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</f>
        <v>valdete.andrett@scgas.com.br</v>
      </c>
      <c r="B43" s="62"/>
      <c r="C43" s="62"/>
      <c r="D43" s="62"/>
      <c r="K43" s="60"/>
    </row>
    <row r="44" spans="1:11" s="3" customFormat="1" ht="16.5" thickBot="1" x14ac:dyDescent="0.3">
      <c r="A44" s="63" t="s">
        <v>36</v>
      </c>
      <c r="B44" s="64"/>
      <c r="C44" s="64"/>
      <c r="D44" s="64"/>
      <c r="E44" s="58"/>
      <c r="F44" s="58"/>
      <c r="G44" s="58"/>
      <c r="H44" s="58"/>
      <c r="I44" s="58"/>
      <c r="J44" s="58"/>
      <c r="K44" s="65"/>
    </row>
    <row r="45" spans="1:11" ht="77.25" customHeight="1" thickBot="1" x14ac:dyDescent="0.3">
      <c r="A45" s="84" t="s">
        <v>44</v>
      </c>
      <c r="B45" s="85"/>
      <c r="C45" s="85"/>
      <c r="D45" s="85"/>
      <c r="E45" s="85"/>
      <c r="F45" s="85"/>
      <c r="G45" s="85"/>
      <c r="H45" s="85"/>
      <c r="I45" s="85"/>
      <c r="J45" s="85"/>
      <c r="K45" s="86"/>
    </row>
    <row r="83" spans="1:17" s="16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6" t="s">
        <v>32</v>
      </c>
    </row>
    <row r="84" spans="1:17" s="1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6" t="s">
        <v>33</v>
      </c>
    </row>
    <row r="85" spans="1:17" s="16" customForma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7" s="17" customFormat="1" x14ac:dyDescent="0.25">
      <c r="A86" s="16" t="e">
        <f>CONCATENATE(C86,K86)</f>
        <v>#REF!</v>
      </c>
      <c r="B86" s="16" t="e">
        <f>A87&amp;"\"</f>
        <v>#REF!</v>
      </c>
      <c r="C86" s="16" t="e">
        <f>"V:\Gerhs\SUPRIMENTOS\LICITAÇÕES E CONTRATOS\"&amp;#REF!&amp;"\COTAÇÕES DE COMPRAS"&amp;"\"</f>
        <v>#REF!</v>
      </c>
      <c r="D86" s="16"/>
      <c r="E86" s="16"/>
      <c r="F86" s="16"/>
      <c r="G86" s="16"/>
      <c r="H86" s="16"/>
      <c r="I86" s="16"/>
      <c r="J86" s="16"/>
      <c r="K86" s="16" t="e">
        <f>#REF!&amp;" - "&amp;LEFT($D$9,30)&amp;"-"</f>
        <v>#REF!</v>
      </c>
      <c r="M86" s="21"/>
      <c r="N86" s="21"/>
      <c r="O86" s="21"/>
      <c r="P86" s="21"/>
      <c r="Q86" s="21"/>
    </row>
    <row r="87" spans="1:17" s="17" customFormat="1" x14ac:dyDescent="0.25">
      <c r="A87" s="16" t="e">
        <f>CONCATENATE($C$86,$K$86,L83)</f>
        <v>#REF!</v>
      </c>
      <c r="B87" s="16" t="e">
        <f>#REF!&amp;"_"&amp;#REF!&amp;".xlsm"</f>
        <v>#REF!</v>
      </c>
      <c r="C87" s="16"/>
      <c r="D87" s="16"/>
      <c r="E87" s="16"/>
      <c r="F87" s="16"/>
      <c r="G87" s="16"/>
      <c r="H87" s="16"/>
      <c r="I87" s="16"/>
      <c r="J87" s="16"/>
      <c r="K87" s="16"/>
      <c r="M87" s="21"/>
      <c r="N87" s="21"/>
      <c r="O87" s="21"/>
      <c r="P87" s="21"/>
      <c r="Q87" s="21"/>
    </row>
    <row r="88" spans="1:17" s="17" customFormat="1" x14ac:dyDescent="0.25">
      <c r="A88" s="16" t="e">
        <f>CONCATENATE($C$86,$K$86,L84)</f>
        <v>#REF!</v>
      </c>
      <c r="B88" s="16" t="e">
        <f>#REF!&amp;"_Cotação_"&amp;#REF!&amp;".pdf"</f>
        <v>#REF!</v>
      </c>
      <c r="C88" s="16"/>
      <c r="D88" s="16"/>
      <c r="E88" s="16"/>
      <c r="F88" s="16"/>
      <c r="G88" s="16"/>
      <c r="H88" s="16"/>
      <c r="I88" s="16"/>
      <c r="J88" s="16"/>
      <c r="K88" s="16"/>
      <c r="M88" s="21"/>
      <c r="N88" s="21"/>
      <c r="O88" s="21"/>
      <c r="P88" s="21"/>
      <c r="Q88" s="21"/>
    </row>
    <row r="89" spans="1:17" s="17" customFormat="1" x14ac:dyDescent="0.25">
      <c r="B89" s="16" t="e">
        <f>#REF!&amp;"_Comparativo_"&amp;#REF!&amp;".pdf"</f>
        <v>#REF!</v>
      </c>
      <c r="M89" s="21"/>
      <c r="N89" s="21"/>
      <c r="O89" s="21"/>
      <c r="P89" s="21"/>
      <c r="Q89" s="21"/>
    </row>
    <row r="90" spans="1:17" s="17" customFormat="1" x14ac:dyDescent="0.25">
      <c r="B90" s="16" t="e">
        <f>#REF!&amp;"_Resultado_"&amp;#REF!&amp;".pdf"</f>
        <v>#REF!</v>
      </c>
      <c r="M90" s="21"/>
      <c r="N90" s="21"/>
      <c r="O90" s="21"/>
      <c r="P90" s="21"/>
      <c r="Q90" s="21"/>
    </row>
    <row r="91" spans="1:17" s="17" customFormat="1" x14ac:dyDescent="0.25">
      <c r="B91" s="16" t="e">
        <f>"V:\Gerhs\SUPRIMENTOS\LICITAÇÕES E CONTRATOS\"&amp;#REF!&amp;"\COTAÇÕES DE COMPRAS\000 - COTAÇÕES ME-EPP\" &amp; "Formulário de Cotação - ME-EPP2.xlsm"</f>
        <v>#REF!</v>
      </c>
      <c r="M91" s="21"/>
      <c r="N91" s="21"/>
      <c r="O91" s="21"/>
      <c r="P91" s="21"/>
      <c r="Q91" s="21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21"/>
      <c r="O92" s="21"/>
      <c r="P92" s="21"/>
      <c r="Q92" s="21"/>
    </row>
    <row r="93" spans="1:17" ht="15.75" x14ac:dyDescent="0.25">
      <c r="A93" s="17"/>
      <c r="B93" s="1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007/2026. 
Aguardaremos retorno até 15/01/2026.
Favor nos enviar a proposta em papel timbrado de sua empresa, NÃO UTILIZAR A LOGOMARCA DA SCGÁS. 
 Atenciosamente, 
 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</row>
    <row r="94" spans="1:17" x14ac:dyDescent="0.25">
      <c r="A94" s="17"/>
      <c r="B94" s="1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007/2026,  encerrada em 15/01/2026.
 Atenciosamente, 
 Valdete Aparecida Andrett 
Fone: 48 3229-1200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</row>
    <row r="95" spans="1:17" ht="15.75" x14ac:dyDescent="0.25">
      <c r="A95" s="21"/>
      <c r="B95" s="22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</sheetData>
  <dataConsolidate/>
  <mergeCells count="36">
    <mergeCell ref="A5:K5"/>
    <mergeCell ref="A32:K32"/>
    <mergeCell ref="I7:I8"/>
    <mergeCell ref="A7:A8"/>
    <mergeCell ref="B7:B8"/>
    <mergeCell ref="A31:K31"/>
    <mergeCell ref="D22:H22"/>
    <mergeCell ref="D23:H23"/>
    <mergeCell ref="D9:H9"/>
    <mergeCell ref="D11:H11"/>
    <mergeCell ref="D19:H19"/>
    <mergeCell ref="D20:H20"/>
    <mergeCell ref="D21:H21"/>
    <mergeCell ref="D10:H10"/>
    <mergeCell ref="D12:H12"/>
    <mergeCell ref="C7:C8"/>
    <mergeCell ref="A45:K45"/>
    <mergeCell ref="J7:K7"/>
    <mergeCell ref="A30:K30"/>
    <mergeCell ref="D18:H18"/>
    <mergeCell ref="D13:H13"/>
    <mergeCell ref="D14:H14"/>
    <mergeCell ref="D17:H17"/>
    <mergeCell ref="D15:H15"/>
    <mergeCell ref="D16:H16"/>
    <mergeCell ref="H26:I26"/>
    <mergeCell ref="D27:F27"/>
    <mergeCell ref="A27:C27"/>
    <mergeCell ref="D7:H8"/>
    <mergeCell ref="I9:I10"/>
    <mergeCell ref="A3:B3"/>
    <mergeCell ref="A4:B4"/>
    <mergeCell ref="C3:G3"/>
    <mergeCell ref="H3:K3"/>
    <mergeCell ref="C4:G4"/>
    <mergeCell ref="H4:K4"/>
  </mergeCells>
  <dataValidations count="3">
    <dataValidation type="list" allowBlank="1" showInputMessage="1" showErrorMessage="1" sqref="C25" xr:uid="{00000000-0002-0000-0000-000000000000}">
      <formula1>#REF!</formula1>
    </dataValidation>
    <dataValidation type="list" allowBlank="1" showInputMessage="1" showErrorMessage="1" sqref="C26 A42 J6" xr:uid="{00000000-0002-0000-0000-000001000000}">
      <formula1>#REF!</formula1>
    </dataValidation>
    <dataValidation type="list" errorStyle="warning" allowBlank="1" showInputMessage="1" showErrorMessage="1" sqref="J26:J27 A30:K30" xr:uid="{00000000-0002-0000-0000-000004000000}">
      <formula1>#REF!</formula1>
    </dataValidation>
  </dataValidations>
  <printOptions horizontalCentered="1"/>
  <pageMargins left="0.27559055118110237" right="0.23622047244094491" top="0.35433070866141736" bottom="0.35433070866141736" header="0.31496062992125984" footer="0.31496062992125984"/>
  <pageSetup paperSize="9" scale="80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2026-01-09T13:31:56Z</cp:lastPrinted>
  <dcterms:created xsi:type="dcterms:W3CDTF">2012-07-27T16:56:19Z</dcterms:created>
  <dcterms:modified xsi:type="dcterms:W3CDTF">2026-01-09T14:10:07Z</dcterms:modified>
</cp:coreProperties>
</file>