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38 - Serviços Gerais\00 - Arquivos Iniciais Cotação\"/>
    </mc:Choice>
  </mc:AlternateContent>
  <xr:revisionPtr revIDLastSave="0" documentId="8_{37715F71-3B43-49F8-B7E0-805BBA360FBA}" xr6:coauthVersionLast="47" xr6:coauthVersionMax="47" xr10:uidLastSave="{00000000-0000-0000-0000-000000000000}"/>
  <bookViews>
    <workbookView xWindow="32385" yWindow="1665" windowWidth="21600" windowHeight="11295" xr2:uid="{FEF513EC-CEBE-4FD4-9E34-B90BA87DE59A}"/>
  </bookViews>
  <sheets>
    <sheet name="Cotação" sheetId="1" r:id="rId1"/>
  </sheets>
  <definedNames>
    <definedName name="_xlnm.Print_Area" localSheetId="0">Cotação!$A$1:$K$45</definedName>
    <definedName name="OLE_LINK1" localSheetId="0">Cotação!$D$9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4" i="1" l="1"/>
  <c r="B93" i="1"/>
  <c r="B91" i="1"/>
  <c r="B90" i="1"/>
  <c r="B89" i="1"/>
  <c r="B88" i="1"/>
  <c r="B87" i="1"/>
  <c r="K86" i="1"/>
  <c r="A86" i="1" s="1"/>
  <c r="C86" i="1"/>
  <c r="A88" i="1" s="1"/>
  <c r="A43" i="1"/>
  <c r="A28" i="1"/>
  <c r="H26" i="1"/>
  <c r="A26" i="1"/>
  <c r="J2" i="1"/>
  <c r="A87" i="1" l="1"/>
  <c r="B86" i="1" s="1"/>
</calcChain>
</file>

<file path=xl/sharedStrings.xml><?xml version="1.0" encoding="utf-8"?>
<sst xmlns="http://schemas.openxmlformats.org/spreadsheetml/2006/main" count="72" uniqueCount="64">
  <si>
    <t>Nº</t>
  </si>
  <si>
    <t xml:space="preserve">Cotação nº: </t>
  </si>
  <si>
    <t xml:space="preserve">Data  de início de recebimento das propostas: </t>
  </si>
  <si>
    <t>Data limite para apresentação da Cotação de Preços:</t>
  </si>
  <si>
    <t>038/26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</si>
  <si>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</si>
  <si>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</si>
  <si>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Serviços:</t>
  </si>
  <si>
    <t>Item</t>
  </si>
  <si>
    <t>Qtdade</t>
  </si>
  <si>
    <t>Unid.</t>
  </si>
  <si>
    <t xml:space="preserve">Descrição do Objeto                                                                            </t>
  </si>
  <si>
    <t>Ref. De percentual</t>
  </si>
  <si>
    <t>Preço (R$)</t>
  </si>
  <si>
    <t>Unitário</t>
  </si>
  <si>
    <t>Total</t>
  </si>
  <si>
    <t xml:space="preserve">unid. </t>
  </si>
  <si>
    <t>Telefonista/Recepcionista</t>
  </si>
  <si>
    <t>Auxiliar Administrativo/ Recepcionista</t>
  </si>
  <si>
    <t>Copeira</t>
  </si>
  <si>
    <t>Servente</t>
  </si>
  <si>
    <t>Secretária Executiva</t>
  </si>
  <si>
    <t>Oficial de Manutenção Predial</t>
  </si>
  <si>
    <t>Condutor de Veículo</t>
  </si>
  <si>
    <t>Horas Extras</t>
  </si>
  <si>
    <t>Limpeza de Janelas</t>
  </si>
  <si>
    <t>Condições Comerciais</t>
  </si>
  <si>
    <t>Tipo de julgamento:</t>
  </si>
  <si>
    <t>Menor preço Global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</si>
  <si>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</si>
  <si>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Única</t>
  </si>
  <si>
    <t>De acordo com o cronograma</t>
  </si>
  <si>
    <t>Prazo de Vigência Contratual:</t>
  </si>
  <si>
    <t>12 (doze) meses</t>
  </si>
  <si>
    <t>Endereço de Entrega e/ou Execução:</t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</si>
  <si>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</si>
  <si>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Sede da SCGÁS: Rua Antonio Luz, 255 - Centro - Florianópolis/SC - CEP 88.010-410. Telefone: (48) 3229-1200</t>
  </si>
  <si>
    <t xml:space="preserve"> </t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</si>
  <si>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</si>
  <si>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</si>
  <si>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</si>
  <si>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</si>
  <si>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</si>
  <si>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</si>
  <si>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</si>
  <si>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</si>
  <si>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</si>
  <si>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</si>
  <si>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</si>
  <si>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</si>
  <si>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</si>
  <si>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</si>
  <si>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</si>
  <si>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</si>
  <si>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</si>
  <si>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Adm. Responsável:</t>
  </si>
  <si>
    <t>Nome Contato:</t>
  </si>
  <si>
    <t>E-mail Contato:</t>
  </si>
  <si>
    <t>Analista do Processo - Encaminhar a Cotação com os Preços para o e-mail abaixo:</t>
  </si>
  <si>
    <t>Tirza Torres Pereira</t>
  </si>
  <si>
    <t>Telefone: (48) 3229-1200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</si>
  <si>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</si>
  <si>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\00 -COTAÇÃO</t>
  </si>
  <si>
    <t>\01 - E-MAIL´S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</si>
</sst>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14" fontId="6" fillId="0" borderId="4" xfId="0" applyNumberFormat="1" applyFont="1" applyBorder="1" applyAlignment="1" applyProtection="1">
      <alignment horizontal="center"/>
      <protection locked="0"/>
    </xf>
    <xf numFmtId="14" fontId="6" fillId="0" borderId="5" xfId="0" applyNumberFormat="1" applyFont="1" applyBorder="1" applyAlignment="1" applyProtection="1">
      <alignment horizontal="center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/>
      <protection locked="0"/>
    </xf>
    <xf numFmtId="14" fontId="5" fillId="0" borderId="5" xfId="0" applyNumberFormat="1" applyFont="1" applyBorder="1" applyAlignment="1" applyProtection="1">
      <alignment horizontal="center"/>
      <protection locked="0"/>
    </xf>
    <xf numFmtId="14" fontId="5" fillId="0" borderId="6" xfId="0" applyNumberFormat="1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0" fontId="6" fillId="0" borderId="26" xfId="0" applyNumberFormat="1" applyFont="1" applyBorder="1" applyAlignment="1">
      <alignment horizontal="center" vertical="center" wrapText="1"/>
    </xf>
    <xf numFmtId="4" fontId="0" fillId="0" borderId="18" xfId="0" applyNumberFormat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4" fontId="0" fillId="0" borderId="18" xfId="0" applyNumberFormat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" fontId="0" fillId="0" borderId="18" xfId="0" applyNumberFormat="1" applyBorder="1" applyAlignment="1" applyProtection="1">
      <alignment vertical="top" wrapText="1"/>
      <protection locked="0"/>
    </xf>
    <xf numFmtId="4" fontId="0" fillId="0" borderId="28" xfId="0" applyNumberFormat="1" applyBorder="1" applyAlignment="1" applyProtection="1">
      <alignment vertical="top" wrapText="1"/>
      <protection locked="0"/>
    </xf>
    <xf numFmtId="0" fontId="10" fillId="0" borderId="2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0" fontId="11" fillId="0" borderId="18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4" fontId="12" fillId="0" borderId="18" xfId="0" applyNumberFormat="1" applyFont="1" applyBorder="1" applyAlignment="1" applyProtection="1">
      <alignment vertical="top" wrapText="1"/>
      <protection locked="0"/>
    </xf>
    <xf numFmtId="4" fontId="12" fillId="0" borderId="28" xfId="0" applyNumberFormat="1" applyFont="1" applyBorder="1" applyAlignment="1" applyProtection="1">
      <alignment vertical="top" wrapText="1"/>
      <protection locked="0"/>
    </xf>
    <xf numFmtId="0" fontId="12" fillId="0" borderId="0" xfId="0" applyFont="1" applyProtection="1">
      <protection locked="0"/>
    </xf>
    <xf numFmtId="3" fontId="0" fillId="0" borderId="18" xfId="0" applyNumberForma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3" fontId="0" fillId="0" borderId="18" xfId="0" applyNumberFormat="1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29" xfId="0" applyBorder="1" applyAlignment="1" applyProtection="1">
      <alignment horizontal="center" vertical="top" wrapText="1"/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0" fontId="2" fillId="3" borderId="31" xfId="0" applyFont="1" applyFill="1" applyBorder="1" applyProtection="1">
      <protection locked="0"/>
    </xf>
    <xf numFmtId="0" fontId="5" fillId="3" borderId="31" xfId="0" applyFon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8" fillId="3" borderId="16" xfId="0" applyFont="1" applyFill="1" applyBorder="1" applyProtection="1">
      <protection locked="0"/>
    </xf>
    <xf numFmtId="0" fontId="2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locked="0"/>
    </xf>
    <xf numFmtId="0" fontId="2" fillId="3" borderId="30" xfId="0" applyFont="1" applyFill="1" applyBorder="1" applyAlignment="1" applyProtection="1">
      <alignment horizontal="center"/>
      <protection locked="0"/>
    </xf>
    <xf numFmtId="0" fontId="2" fillId="3" borderId="31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0" fillId="0" borderId="4" xfId="0" applyBorder="1" applyProtection="1">
      <protection locked="0"/>
    </xf>
    <xf numFmtId="0" fontId="5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32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33" xfId="0" applyFont="1" applyBorder="1" applyProtection="1">
      <protection locked="0"/>
    </xf>
    <xf numFmtId="0" fontId="17" fillId="0" borderId="32" xfId="0" applyFont="1" applyBorder="1"/>
    <xf numFmtId="0" fontId="18" fillId="0" borderId="0" xfId="0" applyFont="1" applyProtection="1">
      <protection locked="0"/>
    </xf>
    <xf numFmtId="0" fontId="5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19" fillId="4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188341-B38E-420D-9C06-0482DF1A5F8C}"/>
            </a:ext>
          </a:extLst>
        </xdr:cNvPr>
        <xdr:cNvSpPr txBox="1"/>
      </xdr:nvSpPr>
      <xdr:spPr>
        <a:xfrm>
          <a:off x="3200401" y="85725"/>
          <a:ext cx="3600449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6909320-BA91-46CE-8C38-599435D49B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CEE8-5AE3-4DEC-9422-A5935F26F62D}">
  <sheetPr codeName="Plan1"/>
  <dimension ref="A1:R97"/>
  <sheetViews>
    <sheetView showGridLines="0" tabSelected="1" view="pageBreakPreview" topLeftCell="A2" zoomScaleNormal="100" zoomScaleSheetLayoutView="100" workbookViewId="0">
      <selection activeCell="A42" sqref="A42"/>
    </sheetView>
  </sheetViews>
  <sheetFormatPr defaultColWidth="9.140625" defaultRowHeight="15" x14ac:dyDescent="0.25"/>
  <cols>
    <col min="1" max="1" width="6.5703125" style="1" customWidth="1"/>
    <col min="2" max="2" width="12.42578125" style="1" customWidth="1"/>
    <col min="3" max="3" width="11.42578125" style="1" customWidth="1"/>
    <col min="4" max="5" width="9.28515625" style="1" customWidth="1"/>
    <col min="6" max="6" width="12.140625" style="1" customWidth="1"/>
    <col min="7" max="7" width="6.42578125" style="1" customWidth="1"/>
    <col min="8" max="8" width="13.42578125" style="1" customWidth="1"/>
    <col min="9" max="9" width="17.42578125" style="1" customWidth="1"/>
    <col min="10" max="10" width="11.28515625" style="1" customWidth="1"/>
    <col min="11" max="11" width="15.570312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3" t="s">
        <v>0</v>
      </c>
      <c r="J2" s="4" t="str">
        <f>A4</f>
        <v>038/26</v>
      </c>
    </row>
    <row r="3" spans="1:11" s="11" customFormat="1" ht="19.5" customHeight="1" x14ac:dyDescent="0.25">
      <c r="A3" s="5" t="s">
        <v>1</v>
      </c>
      <c r="B3" s="6"/>
      <c r="C3" s="7" t="s">
        <v>2</v>
      </c>
      <c r="D3" s="8"/>
      <c r="E3" s="8"/>
      <c r="F3" s="8"/>
      <c r="G3" s="9"/>
      <c r="H3" s="6" t="s">
        <v>3</v>
      </c>
      <c r="I3" s="6"/>
      <c r="J3" s="6"/>
      <c r="K3" s="10"/>
    </row>
    <row r="4" spans="1:11" ht="15.75" customHeight="1" thickBot="1" x14ac:dyDescent="0.3">
      <c r="A4" s="12" t="s">
        <v>4</v>
      </c>
      <c r="B4" s="13"/>
      <c r="C4" s="14">
        <v>46090</v>
      </c>
      <c r="D4" s="15"/>
      <c r="E4" s="15"/>
      <c r="F4" s="15"/>
      <c r="G4" s="16"/>
      <c r="H4" s="17">
        <v>46094</v>
      </c>
      <c r="I4" s="18"/>
      <c r="J4" s="18"/>
      <c r="K4" s="19"/>
    </row>
    <row r="5" spans="1:11" ht="79.5" customHeight="1" thickBot="1" x14ac:dyDescent="0.3">
      <c r="A5" s="20" t="s">
        <v>5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 ht="22.5" customHeight="1" thickBot="1" x14ac:dyDescent="0.3">
      <c r="A6" s="23" t="s">
        <v>6</v>
      </c>
      <c r="B6" s="24"/>
      <c r="C6" s="24"/>
      <c r="D6" s="24"/>
      <c r="E6" s="24"/>
      <c r="F6" s="24"/>
      <c r="G6" s="24"/>
      <c r="H6" s="24"/>
      <c r="J6" s="25" t="s">
        <v>7</v>
      </c>
      <c r="K6" s="26"/>
    </row>
    <row r="7" spans="1:11" ht="15" customHeight="1" x14ac:dyDescent="0.25">
      <c r="A7" s="27" t="s">
        <v>8</v>
      </c>
      <c r="B7" s="28" t="s">
        <v>9</v>
      </c>
      <c r="C7" s="29" t="s">
        <v>10</v>
      </c>
      <c r="D7" s="30" t="s">
        <v>11</v>
      </c>
      <c r="E7" s="31"/>
      <c r="F7" s="31"/>
      <c r="G7" s="31"/>
      <c r="H7" s="32"/>
      <c r="I7" s="29" t="s">
        <v>12</v>
      </c>
      <c r="J7" s="33" t="s">
        <v>13</v>
      </c>
      <c r="K7" s="34"/>
    </row>
    <row r="8" spans="1:11" ht="30.75" customHeight="1" x14ac:dyDescent="0.25">
      <c r="A8" s="35"/>
      <c r="B8" s="36"/>
      <c r="C8" s="37"/>
      <c r="D8" s="38"/>
      <c r="E8" s="39"/>
      <c r="F8" s="39"/>
      <c r="G8" s="39"/>
      <c r="H8" s="40"/>
      <c r="I8" s="37"/>
      <c r="J8" s="41" t="s">
        <v>14</v>
      </c>
      <c r="K8" s="42" t="s">
        <v>15</v>
      </c>
    </row>
    <row r="9" spans="1:11" ht="15" customHeight="1" x14ac:dyDescent="0.25">
      <c r="A9" s="43">
        <v>1</v>
      </c>
      <c r="B9" s="44">
        <v>2</v>
      </c>
      <c r="C9" s="45" t="s">
        <v>16</v>
      </c>
      <c r="D9" s="46" t="s">
        <v>17</v>
      </c>
      <c r="E9" s="47"/>
      <c r="F9" s="47"/>
      <c r="G9" s="47"/>
      <c r="H9" s="48"/>
      <c r="I9" s="49">
        <v>0.106</v>
      </c>
      <c r="J9" s="50"/>
      <c r="K9" s="51"/>
    </row>
    <row r="10" spans="1:11" ht="15" customHeight="1" x14ac:dyDescent="0.25">
      <c r="A10" s="43">
        <v>2</v>
      </c>
      <c r="B10" s="44">
        <v>1</v>
      </c>
      <c r="C10" s="45" t="s">
        <v>16</v>
      </c>
      <c r="D10" s="46" t="s">
        <v>18</v>
      </c>
      <c r="E10" s="47"/>
      <c r="F10" s="47"/>
      <c r="G10" s="47"/>
      <c r="H10" s="48"/>
      <c r="I10" s="49">
        <v>5.3499999999999999E-2</v>
      </c>
      <c r="J10" s="52"/>
      <c r="K10" s="53"/>
    </row>
    <row r="11" spans="1:11" ht="15" customHeight="1" x14ac:dyDescent="0.25">
      <c r="A11" s="43">
        <v>3</v>
      </c>
      <c r="B11" s="44">
        <v>1</v>
      </c>
      <c r="C11" s="45" t="s">
        <v>16</v>
      </c>
      <c r="D11" s="54" t="s">
        <v>19</v>
      </c>
      <c r="E11" s="55"/>
      <c r="F11" s="55"/>
      <c r="G11" s="55"/>
      <c r="H11" s="56"/>
      <c r="I11" s="49">
        <v>5.3199999999999997E-2</v>
      </c>
      <c r="J11" s="57"/>
      <c r="K11" s="58"/>
    </row>
    <row r="12" spans="1:11" ht="15" customHeight="1" x14ac:dyDescent="0.25">
      <c r="A12" s="43">
        <v>4</v>
      </c>
      <c r="B12" s="44">
        <v>5</v>
      </c>
      <c r="C12" s="45" t="s">
        <v>16</v>
      </c>
      <c r="D12" s="54" t="s">
        <v>20</v>
      </c>
      <c r="E12" s="55"/>
      <c r="F12" s="55"/>
      <c r="G12" s="55"/>
      <c r="H12" s="56"/>
      <c r="I12" s="49">
        <v>0.2727</v>
      </c>
      <c r="J12" s="57"/>
      <c r="K12" s="58"/>
    </row>
    <row r="13" spans="1:11" ht="15" customHeight="1" x14ac:dyDescent="0.25">
      <c r="A13" s="43">
        <v>5</v>
      </c>
      <c r="B13" s="44">
        <v>1</v>
      </c>
      <c r="C13" s="45" t="s">
        <v>16</v>
      </c>
      <c r="D13" s="54" t="s">
        <v>21</v>
      </c>
      <c r="E13" s="59"/>
      <c r="F13" s="59"/>
      <c r="G13" s="59"/>
      <c r="H13" s="60"/>
      <c r="I13" s="49">
        <v>9.8699999999999996E-2</v>
      </c>
      <c r="J13" s="57"/>
      <c r="K13" s="58"/>
    </row>
    <row r="14" spans="1:11" ht="15" customHeight="1" x14ac:dyDescent="0.25">
      <c r="A14" s="43">
        <v>6</v>
      </c>
      <c r="B14" s="44">
        <v>3</v>
      </c>
      <c r="C14" s="45" t="s">
        <v>16</v>
      </c>
      <c r="D14" s="54" t="s">
        <v>22</v>
      </c>
      <c r="E14" s="55"/>
      <c r="F14" s="55"/>
      <c r="G14" s="55"/>
      <c r="H14" s="56"/>
      <c r="I14" s="61">
        <v>0.18229999999999999</v>
      </c>
      <c r="J14" s="57"/>
      <c r="K14" s="58"/>
    </row>
    <row r="15" spans="1:11" ht="15" customHeight="1" x14ac:dyDescent="0.25">
      <c r="A15" s="43">
        <v>7</v>
      </c>
      <c r="B15" s="44">
        <v>2</v>
      </c>
      <c r="C15" s="45" t="s">
        <v>16</v>
      </c>
      <c r="D15" s="54" t="s">
        <v>23</v>
      </c>
      <c r="E15" s="62"/>
      <c r="F15" s="62"/>
      <c r="G15" s="62"/>
      <c r="H15" s="63"/>
      <c r="I15" s="61">
        <v>0.187</v>
      </c>
      <c r="J15" s="57"/>
      <c r="K15" s="58"/>
    </row>
    <row r="16" spans="1:11" ht="15" customHeight="1" x14ac:dyDescent="0.25">
      <c r="A16" s="43">
        <v>8</v>
      </c>
      <c r="B16" s="44">
        <v>150</v>
      </c>
      <c r="C16" s="45" t="s">
        <v>16</v>
      </c>
      <c r="D16" s="54" t="s">
        <v>24</v>
      </c>
      <c r="E16" s="55"/>
      <c r="F16" s="55"/>
      <c r="G16" s="55"/>
      <c r="H16" s="56"/>
      <c r="I16" s="49">
        <v>2.5700000000000001E-2</v>
      </c>
      <c r="J16" s="57"/>
      <c r="K16" s="58"/>
    </row>
    <row r="17" spans="1:18" s="67" customFormat="1" ht="15" customHeight="1" thickBot="1" x14ac:dyDescent="0.3">
      <c r="A17" s="43">
        <v>9</v>
      </c>
      <c r="B17" s="64">
        <v>100</v>
      </c>
      <c r="C17" s="45" t="s">
        <v>16</v>
      </c>
      <c r="D17" s="54" t="s">
        <v>25</v>
      </c>
      <c r="E17" s="55"/>
      <c r="F17" s="55"/>
      <c r="G17" s="55"/>
      <c r="H17" s="56"/>
      <c r="I17" s="49">
        <v>2.0799999999999999E-2</v>
      </c>
      <c r="J17" s="65"/>
      <c r="K17" s="66"/>
    </row>
    <row r="18" spans="1:18" ht="15" hidden="1" customHeight="1" x14ac:dyDescent="0.25">
      <c r="A18" s="43">
        <v>10</v>
      </c>
      <c r="B18" s="68"/>
      <c r="C18" s="69"/>
      <c r="D18" s="70"/>
      <c r="E18" s="71"/>
      <c r="F18" s="71"/>
      <c r="G18" s="71"/>
      <c r="H18" s="72"/>
      <c r="I18" s="73"/>
      <c r="J18" s="57"/>
      <c r="K18" s="58"/>
    </row>
    <row r="19" spans="1:18" ht="15" hidden="1" customHeight="1" x14ac:dyDescent="0.25">
      <c r="A19" s="74">
        <v>11</v>
      </c>
      <c r="B19" s="68"/>
      <c r="C19" s="75"/>
      <c r="D19" s="70"/>
      <c r="E19" s="71"/>
      <c r="F19" s="71"/>
      <c r="G19" s="71"/>
      <c r="H19" s="72"/>
      <c r="I19" s="75"/>
      <c r="J19" s="57"/>
      <c r="K19" s="58"/>
    </row>
    <row r="20" spans="1:18" ht="15" hidden="1" customHeight="1" x14ac:dyDescent="0.25">
      <c r="A20" s="74">
        <v>12</v>
      </c>
      <c r="B20" s="68"/>
      <c r="C20" s="75"/>
      <c r="D20" s="76"/>
      <c r="E20" s="77"/>
      <c r="F20" s="77"/>
      <c r="G20" s="77"/>
      <c r="H20" s="78"/>
      <c r="I20" s="75"/>
      <c r="J20" s="57"/>
      <c r="K20" s="58"/>
    </row>
    <row r="21" spans="1:18" ht="15" hidden="1" customHeight="1" x14ac:dyDescent="0.25">
      <c r="A21" s="79">
        <v>13</v>
      </c>
      <c r="B21" s="80"/>
      <c r="C21" s="81"/>
      <c r="D21" s="76"/>
      <c r="E21" s="77"/>
      <c r="F21" s="77"/>
      <c r="G21" s="77"/>
      <c r="H21" s="78"/>
      <c r="I21" s="75"/>
      <c r="J21" s="57"/>
      <c r="K21" s="58"/>
    </row>
    <row r="22" spans="1:18" ht="15" hidden="1" customHeight="1" x14ac:dyDescent="0.25">
      <c r="A22" s="79">
        <v>14</v>
      </c>
      <c r="B22" s="80"/>
      <c r="C22" s="81"/>
      <c r="D22" s="76"/>
      <c r="E22" s="77"/>
      <c r="F22" s="77"/>
      <c r="G22" s="77"/>
      <c r="H22" s="78"/>
      <c r="I22" s="75"/>
      <c r="J22" s="57"/>
      <c r="K22" s="58"/>
    </row>
    <row r="23" spans="1:18" ht="15" hidden="1" customHeight="1" thickBot="1" x14ac:dyDescent="0.3">
      <c r="A23" s="82">
        <v>15</v>
      </c>
      <c r="B23" s="80"/>
      <c r="C23" s="81"/>
      <c r="D23" s="76"/>
      <c r="E23" s="77"/>
      <c r="F23" s="77"/>
      <c r="G23" s="77"/>
      <c r="H23" s="78"/>
      <c r="I23" s="75"/>
      <c r="J23" s="57"/>
      <c r="K23" s="58"/>
    </row>
    <row r="24" spans="1:18" ht="15" customHeight="1" x14ac:dyDescent="0.25">
      <c r="A24" s="83"/>
      <c r="B24" s="84"/>
      <c r="C24" s="85"/>
      <c r="D24" s="85"/>
      <c r="E24" s="86"/>
      <c r="F24" s="87" t="s">
        <v>26</v>
      </c>
      <c r="G24" s="86"/>
      <c r="H24" s="85"/>
      <c r="I24" s="85"/>
      <c r="J24" s="88"/>
      <c r="K24" s="89"/>
    </row>
    <row r="25" spans="1:18" ht="15" customHeight="1" x14ac:dyDescent="0.25">
      <c r="A25" s="90" t="s">
        <v>27</v>
      </c>
      <c r="C25" s="1" t="s">
        <v>28</v>
      </c>
      <c r="H25" s="1" t="s">
        <v>29</v>
      </c>
      <c r="K25" s="91"/>
    </row>
    <row r="26" spans="1:18" ht="15" customHeight="1" x14ac:dyDescent="0.25">
      <c r="A26" s="90" t="str">
        <f>IF(J6="Materiais:","Forma de entrega:","Forma de execução:")</f>
        <v>Forma de execução:</v>
      </c>
      <c r="C26" s="1" t="s">
        <v>30</v>
      </c>
      <c r="D26" s="11"/>
      <c r="G26" s="92"/>
      <c r="H26" s="93" t="str">
        <f>IF(J6="Materiais:","Frete: CIF","Forma de pagamento:")</f>
        <v>Forma de pagamento:</v>
      </c>
      <c r="I26" s="93"/>
      <c r="J26" s="1" t="s">
        <v>31</v>
      </c>
    </row>
    <row r="27" spans="1:18" ht="15" customHeight="1" x14ac:dyDescent="0.25">
      <c r="A27" s="94" t="s">
        <v>32</v>
      </c>
      <c r="B27" s="95"/>
      <c r="C27" s="95"/>
      <c r="D27" s="96" t="s">
        <v>33</v>
      </c>
      <c r="E27" s="96"/>
      <c r="F27" s="96"/>
      <c r="G27" s="92"/>
      <c r="H27" s="97"/>
      <c r="I27" s="97"/>
    </row>
    <row r="28" spans="1:18" ht="15" customHeight="1" x14ac:dyDescent="0.25">
      <c r="A28" s="90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K28" s="91"/>
    </row>
    <row r="29" spans="1:18" ht="15" customHeight="1" x14ac:dyDescent="0.25">
      <c r="A29" s="90" t="s">
        <v>34</v>
      </c>
      <c r="H29" s="1" t="s">
        <v>35</v>
      </c>
      <c r="K29" s="91"/>
    </row>
    <row r="30" spans="1:18" ht="54.75" customHeight="1" thickBot="1" x14ac:dyDescent="0.3">
      <c r="A30" s="98" t="s">
        <v>36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O30" s="1" t="s">
        <v>37</v>
      </c>
    </row>
    <row r="31" spans="1:18" ht="63.75" customHeight="1" thickBot="1" x14ac:dyDescent="0.3">
      <c r="A31" s="101" t="s">
        <v>38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3"/>
      <c r="R31" s="104"/>
    </row>
    <row r="32" spans="1:18" x14ac:dyDescent="0.25">
      <c r="A32" s="105" t="s">
        <v>39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7"/>
    </row>
    <row r="33" spans="1:11" x14ac:dyDescent="0.25">
      <c r="A33" s="108" t="s">
        <v>40</v>
      </c>
      <c r="K33" s="91"/>
    </row>
    <row r="34" spans="1:11" x14ac:dyDescent="0.25">
      <c r="A34" s="108" t="s">
        <v>41</v>
      </c>
      <c r="G34" s="1" t="s">
        <v>42</v>
      </c>
      <c r="K34" s="91"/>
    </row>
    <row r="35" spans="1:11" x14ac:dyDescent="0.25">
      <c r="A35" s="108" t="s">
        <v>43</v>
      </c>
      <c r="G35" s="1" t="s">
        <v>44</v>
      </c>
      <c r="K35" s="91"/>
    </row>
    <row r="36" spans="1:11" x14ac:dyDescent="0.25">
      <c r="A36" s="108" t="s">
        <v>45</v>
      </c>
      <c r="G36" s="1" t="s">
        <v>46</v>
      </c>
      <c r="I36" s="1" t="s">
        <v>47</v>
      </c>
      <c r="K36" s="91"/>
    </row>
    <row r="37" spans="1:11" x14ac:dyDescent="0.25">
      <c r="A37" s="108" t="s">
        <v>48</v>
      </c>
      <c r="G37" s="1" t="s">
        <v>49</v>
      </c>
      <c r="I37" s="109" t="s">
        <v>50</v>
      </c>
      <c r="K37" s="91"/>
    </row>
    <row r="38" spans="1:11" x14ac:dyDescent="0.25">
      <c r="A38" s="108" t="s">
        <v>51</v>
      </c>
      <c r="D38" s="1" t="s">
        <v>52</v>
      </c>
      <c r="G38" s="1" t="s">
        <v>53</v>
      </c>
      <c r="I38" s="109" t="s">
        <v>54</v>
      </c>
      <c r="K38" s="91"/>
    </row>
    <row r="39" spans="1:11" x14ac:dyDescent="0.25">
      <c r="A39" s="108" t="s">
        <v>55</v>
      </c>
      <c r="K39" s="91"/>
    </row>
    <row r="40" spans="1:11" ht="15.75" thickBot="1" x14ac:dyDescent="0.3">
      <c r="A40" s="110" t="s">
        <v>56</v>
      </c>
      <c r="B40" s="24"/>
      <c r="C40" s="24"/>
      <c r="D40" s="24"/>
      <c r="E40" s="24"/>
      <c r="F40" s="24" t="s">
        <v>57</v>
      </c>
      <c r="G40" s="24"/>
      <c r="H40" s="24"/>
      <c r="I40" s="24"/>
      <c r="J40" s="24"/>
      <c r="K40" s="26"/>
    </row>
    <row r="41" spans="1:11" ht="15.75" x14ac:dyDescent="0.25">
      <c r="A41" s="111" t="s">
        <v>58</v>
      </c>
      <c r="B41" s="112"/>
      <c r="C41" s="112"/>
      <c r="D41" s="112"/>
      <c r="E41" s="112"/>
      <c r="F41" s="112"/>
      <c r="G41" s="112"/>
      <c r="H41" s="112"/>
      <c r="I41" s="113"/>
      <c r="J41" s="113"/>
      <c r="K41" s="114"/>
    </row>
    <row r="42" spans="1:11" s="11" customFormat="1" ht="15.75" x14ac:dyDescent="0.25">
      <c r="A42" s="115" t="s">
        <v>59</v>
      </c>
      <c r="B42" s="116"/>
      <c r="C42" s="116"/>
      <c r="D42" s="116"/>
      <c r="K42" s="117"/>
    </row>
    <row r="43" spans="1:11" s="11" customFormat="1" ht="15.75" x14ac:dyDescent="0.25">
      <c r="A43" s="118" t="str">
        <f>IF(A42="Adézio Machado","adezio.machado@scgas.com.br",IF(A42="Karen Kunzler Graff","karen.graff@scgas.com.br",IF(A42="Giovani Della Rocca","giovani.rocca@scgas.com.br",IF(A42="Roberta Fiamoncini da Silva","roberta.silva@scgas.com.br",IF(A42="Tirza Torres Pereira","tirza.pereira@scgas.com.br",IF(A42="Luciana Cristina da Silva","luciana.silva@scgas.com.br",IF(A42="Valdete Aparecida Andrett","valdete.andrett@scgas.com.br",IF(A42="Maria Emília Kretzer Meurer","maria.meurer@scgas.com.br",""))))))))</f>
        <v>tirza.pereira@scgas.com.br</v>
      </c>
      <c r="B43" s="119"/>
      <c r="C43" s="119"/>
      <c r="D43" s="119"/>
      <c r="K43" s="117"/>
    </row>
    <row r="44" spans="1:11" s="11" customFormat="1" ht="16.5" thickBot="1" x14ac:dyDescent="0.3">
      <c r="A44" s="120" t="s">
        <v>60</v>
      </c>
      <c r="B44" s="25"/>
      <c r="C44" s="25"/>
      <c r="D44" s="25"/>
      <c r="E44" s="121"/>
      <c r="F44" s="121"/>
      <c r="G44" s="121"/>
      <c r="H44" s="121"/>
      <c r="I44" s="121"/>
      <c r="J44" s="121"/>
      <c r="K44" s="122"/>
    </row>
    <row r="45" spans="1:11" ht="77.25" customHeight="1" thickBot="1" x14ac:dyDescent="0.3">
      <c r="A45" s="123" t="s">
        <v>61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5"/>
    </row>
    <row r="83" spans="1:17" s="12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26" t="s">
        <v>62</v>
      </c>
    </row>
    <row r="84" spans="1:17" s="12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26" t="s">
        <v>63</v>
      </c>
    </row>
    <row r="85" spans="1:17" s="126" customFormat="1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</row>
    <row r="86" spans="1:17" s="127" customFormat="1" x14ac:dyDescent="0.25">
      <c r="A86" s="126" t="e">
        <f>CONCATENATE(C86,K86)</f>
        <v>#REF!</v>
      </c>
      <c r="B86" s="126" t="e">
        <f>A87&amp;"\"</f>
        <v>#REF!</v>
      </c>
      <c r="C86" s="126" t="e">
        <f>"V:\Gerhs\SUPRIMENTOS\LICITAÇÕES E CONTRATOS\"&amp;#REF!&amp;"\COTAÇÕES DE COMPRAS"&amp;"\"</f>
        <v>#REF!</v>
      </c>
      <c r="D86" s="126"/>
      <c r="E86" s="126"/>
      <c r="F86" s="126"/>
      <c r="G86" s="126"/>
      <c r="H86" s="126"/>
      <c r="I86" s="126"/>
      <c r="J86" s="126"/>
      <c r="K86" s="126" t="e">
        <f>#REF!&amp;" - "&amp;LEFT($D$9,30)&amp;"-"</f>
        <v>#REF!</v>
      </c>
      <c r="M86" s="128"/>
      <c r="N86" s="128"/>
      <c r="O86" s="128"/>
      <c r="P86" s="128"/>
      <c r="Q86" s="128"/>
    </row>
    <row r="87" spans="1:17" s="127" customFormat="1" x14ac:dyDescent="0.25">
      <c r="A87" s="126" t="e">
        <f>CONCATENATE($C$86,$K$86,L83)</f>
        <v>#REF!</v>
      </c>
      <c r="B87" s="126" t="e">
        <f>#REF!&amp;"_"&amp;#REF!&amp;".xlsm"</f>
        <v>#REF!</v>
      </c>
      <c r="C87" s="126"/>
      <c r="D87" s="126"/>
      <c r="E87" s="126"/>
      <c r="F87" s="126"/>
      <c r="G87" s="126"/>
      <c r="H87" s="126"/>
      <c r="I87" s="126"/>
      <c r="J87" s="126"/>
      <c r="K87" s="126"/>
      <c r="M87" s="128"/>
      <c r="N87" s="128"/>
      <c r="O87" s="128"/>
      <c r="P87" s="128"/>
      <c r="Q87" s="128"/>
    </row>
    <row r="88" spans="1:17" s="127" customFormat="1" x14ac:dyDescent="0.25">
      <c r="A88" s="126" t="e">
        <f>CONCATENATE($C$86,$K$86,L84)</f>
        <v>#REF!</v>
      </c>
      <c r="B88" s="126" t="e">
        <f>#REF!&amp;"_Cotação_"&amp;#REF!&amp;".pdf"</f>
        <v>#REF!</v>
      </c>
      <c r="C88" s="126"/>
      <c r="D88" s="126"/>
      <c r="E88" s="126"/>
      <c r="F88" s="126"/>
      <c r="G88" s="126"/>
      <c r="H88" s="126"/>
      <c r="I88" s="126"/>
      <c r="J88" s="126"/>
      <c r="K88" s="126"/>
      <c r="M88" s="128"/>
      <c r="N88" s="128"/>
      <c r="O88" s="128"/>
      <c r="P88" s="128"/>
      <c r="Q88" s="128"/>
    </row>
    <row r="89" spans="1:17" s="127" customFormat="1" x14ac:dyDescent="0.25">
      <c r="B89" s="126" t="e">
        <f>#REF!&amp;"_Comparativo_"&amp;#REF!&amp;".pdf"</f>
        <v>#REF!</v>
      </c>
      <c r="M89" s="128"/>
      <c r="N89" s="128"/>
      <c r="O89" s="128"/>
      <c r="P89" s="128"/>
      <c r="Q89" s="128"/>
    </row>
    <row r="90" spans="1:17" s="127" customFormat="1" x14ac:dyDescent="0.25">
      <c r="B90" s="126" t="e">
        <f>#REF!&amp;"_Resultado_"&amp;#REF!&amp;".pdf"</f>
        <v>#REF!</v>
      </c>
      <c r="M90" s="128"/>
      <c r="N90" s="128"/>
      <c r="O90" s="128"/>
      <c r="P90" s="128"/>
      <c r="Q90" s="128"/>
    </row>
    <row r="91" spans="1:17" s="127" customFormat="1" x14ac:dyDescent="0.25">
      <c r="B91" s="126" t="e">
        <f>"V:\Gerhs\SUPRIMENTOS\LICITAÇÕES E CONTRATOS\"&amp;#REF!&amp;"\COTAÇÕES DE COMPRAS\000 - COTAÇÕES ME-EPP\" &amp; "Formulário de Cotação - ME-EPP2.xlsm"</f>
        <v>#REF!</v>
      </c>
      <c r="M91" s="128"/>
      <c r="N91" s="128"/>
      <c r="O91" s="128"/>
      <c r="P91" s="128"/>
      <c r="Q91" s="128"/>
    </row>
    <row r="92" spans="1:17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8"/>
      <c r="N92" s="128"/>
      <c r="O92" s="128"/>
      <c r="P92" s="128"/>
      <c r="Q92" s="128"/>
    </row>
    <row r="93" spans="1:17" ht="15.75" x14ac:dyDescent="0.25">
      <c r="A93" s="127"/>
      <c r="B93" s="129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038/26. 
Aguardaremos retorno até 13/03/2026.
Favor nos enviar a proposta em papel timbrado de sua empresa, NÃO UTILIZAR A LOGOMARCA DA SCGÁS. 
 Atenciosamente, 
 </v>
      </c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8"/>
      <c r="N93" s="128"/>
      <c r="O93" s="128"/>
      <c r="P93" s="128"/>
      <c r="Q93" s="128"/>
    </row>
    <row r="94" spans="1:17" x14ac:dyDescent="0.25">
      <c r="A94" s="127"/>
      <c r="B94" s="130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038/26,  encerrada em 13/03/2026.
 Atenciosamente, 
 Tirza Torres Pereira 
Fone: 48 3229-1200</v>
      </c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8"/>
      <c r="N94" s="128"/>
      <c r="O94" s="128"/>
      <c r="P94" s="128"/>
      <c r="Q94" s="128"/>
    </row>
    <row r="95" spans="1:17" ht="15.75" x14ac:dyDescent="0.25">
      <c r="A95" s="128"/>
      <c r="B95" s="131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</row>
    <row r="96" spans="1:17" x14ac:dyDescent="0.25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</row>
    <row r="97" spans="1:17" x14ac:dyDescent="0.2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</row>
  </sheetData>
  <dataConsolidate/>
  <mergeCells count="35">
    <mergeCell ref="A30:K30"/>
    <mergeCell ref="A31:K31"/>
    <mergeCell ref="A32:K32"/>
    <mergeCell ref="A45:K45"/>
    <mergeCell ref="D21:H21"/>
    <mergeCell ref="D22:H22"/>
    <mergeCell ref="D23:H23"/>
    <mergeCell ref="H26:I26"/>
    <mergeCell ref="A27:C27"/>
    <mergeCell ref="D27:F27"/>
    <mergeCell ref="D15:H15"/>
    <mergeCell ref="D16:H16"/>
    <mergeCell ref="D17:H17"/>
    <mergeCell ref="D18:H18"/>
    <mergeCell ref="D19:H19"/>
    <mergeCell ref="D20:H20"/>
    <mergeCell ref="D9:H9"/>
    <mergeCell ref="D10:H10"/>
    <mergeCell ref="D11:H11"/>
    <mergeCell ref="D12:H12"/>
    <mergeCell ref="D13:H13"/>
    <mergeCell ref="D14:H14"/>
    <mergeCell ref="A5:K5"/>
    <mergeCell ref="A7:A8"/>
    <mergeCell ref="B7:B8"/>
    <mergeCell ref="C7:C8"/>
    <mergeCell ref="D7:H8"/>
    <mergeCell ref="I7:I8"/>
    <mergeCell ref="J7:K7"/>
    <mergeCell ref="A3:B3"/>
    <mergeCell ref="C3:G3"/>
    <mergeCell ref="H3:K3"/>
    <mergeCell ref="A4:B4"/>
    <mergeCell ref="C4:G4"/>
    <mergeCell ref="H4:K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Tirza Torres Pereira</dc:creator>
  <cp:lastModifiedBy>Tirza Torres Pereira</cp:lastModifiedBy>
  <dcterms:created xsi:type="dcterms:W3CDTF">2026-03-09T18:06:24Z</dcterms:created>
  <dcterms:modified xsi:type="dcterms:W3CDTF">2026-03-09T18:06:46Z</dcterms:modified>
</cp:coreProperties>
</file>